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Projekte\2 Laufende Projekte\Bertelsmannstiftung 2024\Daten_2024\Downloadtabellen\Bundesländer\Charge 1\abgeliefert\"/>
    </mc:Choice>
  </mc:AlternateContent>
  <xr:revisionPtr revIDLastSave="0" documentId="13_ncr:1_{45513CEB-F1E2-492F-8F75-4809957A03A7}" xr6:coauthVersionLast="47" xr6:coauthVersionMax="47" xr10:uidLastSave="{00000000-0000-0000-0000-000000000000}"/>
  <bookViews>
    <workbookView xWindow="38292" yWindow="4380" windowWidth="29016" windowHeight="15696" activeTab="1" xr2:uid="{DFAE4FBA-1546-4055-87DE-D00974C3E1F5}"/>
  </bookViews>
  <sheets>
    <sheet name="Inhalt " sheetId="11" r:id="rId1"/>
    <sheet name="01.03.2023" sheetId="10" r:id="rId2"/>
    <sheet name="01.03.2022" sheetId="9" r:id="rId3"/>
    <sheet name="01.03.2021" sheetId="3" r:id="rId4"/>
    <sheet name="01.03.2020" sheetId="1" r:id="rId5"/>
    <sheet name="01.03.2019" sheetId="2" r:id="rId6"/>
    <sheet name="01.03.2018" sheetId="4" r:id="rId7"/>
    <sheet name="01.03.2017" sheetId="6" r:id="rId8"/>
  </sheets>
  <externalReferences>
    <externalReference r:id="rId9"/>
    <externalReference r:id="rId10"/>
    <externalReference r:id="rId11"/>
    <externalReference r:id="rId12"/>
    <externalReference r:id="rId13"/>
    <externalReference r:id="rId14"/>
  </externalReferences>
  <definedNames>
    <definedName name="_____________________________C22b7" localSheetId="7">#REF!</definedName>
    <definedName name="_____________________________C22b7" localSheetId="5">#REF!</definedName>
    <definedName name="_____________________________C22b7">#REF!</definedName>
    <definedName name="____________________________C22b7" localSheetId="7">#REF!</definedName>
    <definedName name="____________________________C22b7" localSheetId="5">#REF!</definedName>
    <definedName name="____________________________C22b7">#REF!</definedName>
    <definedName name="___________________________C22b7" localSheetId="7">#REF!</definedName>
    <definedName name="___________________________C22b7" localSheetId="5">#REF!</definedName>
    <definedName name="___________________________C22b7">#REF!</definedName>
    <definedName name="__________________________C22b7" localSheetId="7">#REF!</definedName>
    <definedName name="__________________________C22b7" localSheetId="5">#REF!</definedName>
    <definedName name="__________________________C22b7">#REF!</definedName>
    <definedName name="_________________________C22b7" localSheetId="7">#REF!</definedName>
    <definedName name="_________________________C22b7" localSheetId="5">#REF!</definedName>
    <definedName name="_________________________C22b7">#REF!</definedName>
    <definedName name="________________________C22b7" localSheetId="7">#REF!</definedName>
    <definedName name="________________________C22b7" localSheetId="5">#REF!</definedName>
    <definedName name="________________________C22b7">#REF!</definedName>
    <definedName name="_______________________C22b7" localSheetId="7">#REF!</definedName>
    <definedName name="_______________________C22b7" localSheetId="5">#REF!</definedName>
    <definedName name="_______________________C22b7">#REF!</definedName>
    <definedName name="______________________C22b7" localSheetId="7">#REF!</definedName>
    <definedName name="______________________C22b7" localSheetId="5">#REF!</definedName>
    <definedName name="______________________C22b7">#REF!</definedName>
    <definedName name="_____________________C22b7" localSheetId="7">#REF!</definedName>
    <definedName name="_____________________C22b7" localSheetId="5">#REF!</definedName>
    <definedName name="_____________________C22b7">#REF!</definedName>
    <definedName name="____________________C22b7" localSheetId="7">#REF!</definedName>
    <definedName name="____________________C22b7" localSheetId="5">#REF!</definedName>
    <definedName name="____________________C22b7">#REF!</definedName>
    <definedName name="__________________C22b7" localSheetId="7">#REF!</definedName>
    <definedName name="__________________C22b7" localSheetId="5">#REF!</definedName>
    <definedName name="__________________C22b7">#REF!</definedName>
    <definedName name="_________________C22b7" localSheetId="7">#REF!</definedName>
    <definedName name="_________________C22b7" localSheetId="5">#REF!</definedName>
    <definedName name="_________________C22b7">#REF!</definedName>
    <definedName name="________________C22b7" localSheetId="7">#REF!</definedName>
    <definedName name="________________C22b7" localSheetId="5">#REF!</definedName>
    <definedName name="________________C22b7">#REF!</definedName>
    <definedName name="______________C22b7" localSheetId="7">#REF!</definedName>
    <definedName name="______________C22b7" localSheetId="5">#REF!</definedName>
    <definedName name="______________C22b7">#REF!</definedName>
    <definedName name="_____________C22b7" localSheetId="7">#REF!</definedName>
    <definedName name="_____________C22b7" localSheetId="5">#REF!</definedName>
    <definedName name="_____________C22b7">#REF!</definedName>
    <definedName name="____________C22b7" localSheetId="7">#REF!</definedName>
    <definedName name="____________C22b7" localSheetId="5">#REF!</definedName>
    <definedName name="____________C22b7">#REF!</definedName>
    <definedName name="___________C22b7" localSheetId="7">#REF!</definedName>
    <definedName name="___________C22b7" localSheetId="5">#REF!</definedName>
    <definedName name="___________C22b7">#REF!</definedName>
    <definedName name="__________C22b7" localSheetId="7">#REF!</definedName>
    <definedName name="__________C22b7" localSheetId="5">#REF!</definedName>
    <definedName name="__________C22b7">#REF!</definedName>
    <definedName name="_________C22b7" localSheetId="7">#REF!</definedName>
    <definedName name="_________C22b7" localSheetId="5">#REF!</definedName>
    <definedName name="_________C22b7">#REF!</definedName>
    <definedName name="________C22b7" localSheetId="7">#REF!</definedName>
    <definedName name="________C22b7" localSheetId="5">#REF!</definedName>
    <definedName name="________C22b7">#REF!</definedName>
    <definedName name="_______C22b7" localSheetId="7">#REF!</definedName>
    <definedName name="_______C22b7" localSheetId="5">#REF!</definedName>
    <definedName name="_______C22b7">#REF!</definedName>
    <definedName name="______C22b7" localSheetId="7">#REF!</definedName>
    <definedName name="______C22b7" localSheetId="5">#REF!</definedName>
    <definedName name="______C22b7">#REF!</definedName>
    <definedName name="_____C22b7" localSheetId="7">#REF!</definedName>
    <definedName name="_____C22b7" localSheetId="5">#REF!</definedName>
    <definedName name="_____C22b7">#REF!</definedName>
    <definedName name="____C22b7" localSheetId="7">#REF!</definedName>
    <definedName name="____C22b7" localSheetId="5">#REF!</definedName>
    <definedName name="____C22b7">#REF!</definedName>
    <definedName name="___C22b7" localSheetId="7">#REF!</definedName>
    <definedName name="___C22b7" localSheetId="5">#REF!</definedName>
    <definedName name="___C22b7">#REF!</definedName>
    <definedName name="__123Graph_A" hidden="1">[1]Daten!#REF!</definedName>
    <definedName name="__123Graph_B" hidden="1">[1]Daten!#REF!</definedName>
    <definedName name="__123Graph_C" hidden="1">[1]Daten!#REF!</definedName>
    <definedName name="__123Graph_D" hidden="1">[1]Daten!#REF!</definedName>
    <definedName name="__123Graph_E" hidden="1">[1]Daten!#REF!</definedName>
    <definedName name="__123Graph_F" hidden="1">[1]Daten!#REF!</definedName>
    <definedName name="__123Graph_X" hidden="1">[1]Daten!#REF!</definedName>
    <definedName name="__C22b7" localSheetId="7">#REF!</definedName>
    <definedName name="__C22b7" localSheetId="5">#REF!</definedName>
    <definedName name="__C22b7">#REF!</definedName>
    <definedName name="_C22b7" localSheetId="7">#REF!</definedName>
    <definedName name="_C22b7" localSheetId="5">#REF!</definedName>
    <definedName name="_C22b7">#REF!</definedName>
    <definedName name="_Fill" localSheetId="7" hidden="1">#REF!</definedName>
    <definedName name="_Fill" localSheetId="5" hidden="1">#REF!</definedName>
    <definedName name="_Fill" hidden="1">#REF!</definedName>
    <definedName name="_tab27">[2]TAB16!#REF!</definedName>
    <definedName name="_tab28">[2]TAB16!#REF!</definedName>
    <definedName name="aa" localSheetId="7">#REF!</definedName>
    <definedName name="aa" localSheetId="5">#REF!</definedName>
    <definedName name="aa">#REF!</definedName>
    <definedName name="aaaa" localSheetId="7">#REF!</definedName>
    <definedName name="aaaa" localSheetId="5">#REF!</definedName>
    <definedName name="aaaa">#REF!</definedName>
    <definedName name="aaaaa" localSheetId="7">#REF!</definedName>
    <definedName name="aaaaa" localSheetId="5">#REF!</definedName>
    <definedName name="aaaaa">#REF!</definedName>
    <definedName name="aaaaadad" localSheetId="7">#REF!</definedName>
    <definedName name="aaaaadad" localSheetId="5">#REF!</definedName>
    <definedName name="aaaaadad">#REF!</definedName>
    <definedName name="aadasd" localSheetId="7">#REF!</definedName>
    <definedName name="aadasd" localSheetId="5">#REF!</definedName>
    <definedName name="aadasd">#REF!</definedName>
    <definedName name="Abb.G33A" localSheetId="7">#REF!</definedName>
    <definedName name="Abb.G33A" localSheetId="5">#REF!</definedName>
    <definedName name="Abb.G33A">#REF!</definedName>
    <definedName name="Abf_Laender2000_Heim" localSheetId="7">#REF!</definedName>
    <definedName name="Abf_Laender2000_Heim" localSheetId="5">#REF!</definedName>
    <definedName name="Abf_Laender2000_Heim">#REF!</definedName>
    <definedName name="Abf_Laender2000_Heim_4" localSheetId="7">#REF!</definedName>
    <definedName name="Abf_Laender2000_Heim_4" localSheetId="5">#REF!</definedName>
    <definedName name="Abf_Laender2000_Heim_4">#REF!</definedName>
    <definedName name="Abf_Laender2000_Heim_5">#N/A</definedName>
    <definedName name="Abf_Laender2000_Heim_59">#N/A</definedName>
    <definedName name="Abschluss" localSheetId="7">#REF!</definedName>
    <definedName name="Abschluss" localSheetId="5">#REF!</definedName>
    <definedName name="Abschluss">#REF!</definedName>
    <definedName name="Abschlussart" localSheetId="7">#REF!</definedName>
    <definedName name="Abschlussart" localSheetId="5">#REF!</definedName>
    <definedName name="Abschlussart">#REF!</definedName>
    <definedName name="ad" localSheetId="7">#REF!</definedName>
    <definedName name="ad" localSheetId="5">#REF!</definedName>
    <definedName name="ad">#REF!</definedName>
    <definedName name="adadasd" localSheetId="7">#REF!</definedName>
    <definedName name="adadasd" localSheetId="5">#REF!</definedName>
    <definedName name="adadasd">#REF!</definedName>
    <definedName name="ads" localSheetId="7">#REF!</definedName>
    <definedName name="ads" localSheetId="5">#REF!</definedName>
    <definedName name="ads">#REF!</definedName>
    <definedName name="Alle">[3]MZ_Daten!$E$1:$E$65536</definedName>
    <definedName name="Alter" localSheetId="7">#REF!</definedName>
    <definedName name="Alter" localSheetId="5">#REF!</definedName>
    <definedName name="Alter">#REF!</definedName>
    <definedName name="ANLERNAUSBILDUNG">[3]MZ_Daten!$Q$1:$Q$65536</definedName>
    <definedName name="AS_MitAngabe">[3]MZ_Daten!$F$1:$F$65536</definedName>
    <definedName name="AS_OhneAngabezurArt">[3]MZ_Daten!$M$1:$M$65536</definedName>
    <definedName name="AS_OhneAS">[3]MZ_Daten!$N$1:$N$65536</definedName>
    <definedName name="asas" localSheetId="7">#REF!</definedName>
    <definedName name="asas" localSheetId="5">#REF!</definedName>
    <definedName name="asas">#REF!</definedName>
    <definedName name="BaMa_Key" localSheetId="7">#REF!</definedName>
    <definedName name="BaMa_Key" localSheetId="5">#REF!</definedName>
    <definedName name="BaMa_Key">#REF!</definedName>
    <definedName name="bbbbbbbbbbbb" localSheetId="7">#REF!</definedName>
    <definedName name="bbbbbbbbbbbb" localSheetId="5">#REF!</definedName>
    <definedName name="bbbbbbbbbbbb">#REF!</definedName>
    <definedName name="BERUFSFACHSCHULE">[3]MZ_Daten!$T$1:$T$65536</definedName>
    <definedName name="BFS_Insg" localSheetId="7">#REF!</definedName>
    <definedName name="BFS_Insg" localSheetId="5">#REF!</definedName>
    <definedName name="BFS_Insg">#REF!</definedName>
    <definedName name="BFS_Schlüssel" localSheetId="7">#REF!</definedName>
    <definedName name="BFS_Schlüssel" localSheetId="5">#REF!</definedName>
    <definedName name="BFS_Schlüssel">#REF!</definedName>
    <definedName name="BFS_Weibl" localSheetId="7">#REF!</definedName>
    <definedName name="BFS_Weibl" localSheetId="5">#REF!</definedName>
    <definedName name="BFS_Weibl">#REF!</definedName>
    <definedName name="BGJ_Daten_Insg" localSheetId="7">#REF!</definedName>
    <definedName name="BGJ_Daten_Insg" localSheetId="5">#REF!</definedName>
    <definedName name="BGJ_Daten_Insg">#REF!</definedName>
    <definedName name="BGJ_Daten_Weibl" localSheetId="7">#REF!</definedName>
    <definedName name="BGJ_Daten_Weibl" localSheetId="5">#REF!</definedName>
    <definedName name="BGJ_Daten_Weibl">#REF!</definedName>
    <definedName name="BGJ_Schlüssel" localSheetId="7">#REF!</definedName>
    <definedName name="BGJ_Schlüssel" localSheetId="5">#REF!</definedName>
    <definedName name="BGJ_Schlüssel">#REF!</definedName>
    <definedName name="BS_Insg" localSheetId="7">#REF!</definedName>
    <definedName name="BS_Insg" localSheetId="5">#REF!</definedName>
    <definedName name="BS_Insg">#REF!</definedName>
    <definedName name="BS_MitAngabe">[3]MZ_Daten!$AE$1:$AE$65536</definedName>
    <definedName name="BS_OhneAbschluss">[3]MZ_Daten!$AB$1:$AB$65536</definedName>
    <definedName name="BS_OhneAngabe">[3]MZ_Daten!$AA$1:$AA$65536</definedName>
    <definedName name="BS_Schlüssel" localSheetId="7">#REF!</definedName>
    <definedName name="BS_Schlüssel" localSheetId="5">#REF!</definedName>
    <definedName name="BS_Schlüssel">#REF!</definedName>
    <definedName name="BS_Weibl" localSheetId="7">#REF!</definedName>
    <definedName name="BS_Weibl" localSheetId="5">#REF!</definedName>
    <definedName name="BS_Weibl">#REF!</definedName>
    <definedName name="BVJ">[3]MZ_Daten!$R$1:$R$65536</definedName>
    <definedName name="d" localSheetId="7">#REF!</definedName>
    <definedName name="d" localSheetId="5">#REF!</definedName>
    <definedName name="d">#REF!</definedName>
    <definedName name="dddddddddd" localSheetId="7">#REF!</definedName>
    <definedName name="dddddddddd" localSheetId="5">#REF!</definedName>
    <definedName name="dddddddddd">#REF!</definedName>
    <definedName name="dgdhfd" localSheetId="7">#REF!</definedName>
    <definedName name="dgdhfd" localSheetId="5">#REF!</definedName>
    <definedName name="dgdhfd">#REF!</definedName>
    <definedName name="DOKPROT" localSheetId="7">#REF!</definedName>
    <definedName name="DOKPROT" localSheetId="5">#REF!</definedName>
    <definedName name="DOKPROT">#REF!</definedName>
    <definedName name="drei_jährige_FS_Insg" localSheetId="7">#REF!</definedName>
    <definedName name="drei_jährige_FS_Insg" localSheetId="5">#REF!</definedName>
    <definedName name="drei_jährige_FS_Insg">#REF!</definedName>
    <definedName name="drei_jährige_FS_Schlüssel" localSheetId="7">#REF!</definedName>
    <definedName name="drei_jährige_FS_Schlüssel" localSheetId="5">#REF!</definedName>
    <definedName name="drei_jährige_FS_Schlüssel">#REF!</definedName>
    <definedName name="drei_jährige_FS_Weibl" localSheetId="7">#REF!</definedName>
    <definedName name="drei_jährige_FS_Weibl" localSheetId="5">#REF!</definedName>
    <definedName name="drei_jährige_FS_Weibl">#REF!</definedName>
    <definedName name="DRUAU01" localSheetId="7">#REF!</definedName>
    <definedName name="DRUAU01" localSheetId="5">#REF!</definedName>
    <definedName name="DRUAU01">#REF!</definedName>
    <definedName name="DRUAU02" localSheetId="7">#REF!</definedName>
    <definedName name="DRUAU02" localSheetId="5">#REF!</definedName>
    <definedName name="DRUAU02">#REF!</definedName>
    <definedName name="DRUAU03" localSheetId="7">#REF!</definedName>
    <definedName name="DRUAU03" localSheetId="5">#REF!</definedName>
    <definedName name="DRUAU03">#REF!</definedName>
    <definedName name="DRUAU04" localSheetId="7">#REF!</definedName>
    <definedName name="DRUAU04" localSheetId="5">#REF!</definedName>
    <definedName name="DRUAU04">#REF!</definedName>
    <definedName name="DRUAU04A" localSheetId="7">#REF!</definedName>
    <definedName name="DRUAU04A" localSheetId="5">#REF!</definedName>
    <definedName name="DRUAU04A">#REF!</definedName>
    <definedName name="DRUAU05" localSheetId="7">#REF!</definedName>
    <definedName name="DRUAU05" localSheetId="5">#REF!</definedName>
    <definedName name="DRUAU05">#REF!</definedName>
    <definedName name="DRUAU06" localSheetId="7">#REF!</definedName>
    <definedName name="DRUAU06" localSheetId="5">#REF!</definedName>
    <definedName name="DRUAU06">#REF!</definedName>
    <definedName name="DRUAU06A" localSheetId="7">#REF!</definedName>
    <definedName name="DRUAU06A" localSheetId="5">#REF!</definedName>
    <definedName name="DRUAU06A">#REF!</definedName>
    <definedName name="DRUCK01" localSheetId="7">#REF!</definedName>
    <definedName name="DRUCK01" localSheetId="5">#REF!</definedName>
    <definedName name="DRUCK01">#REF!</definedName>
    <definedName name="DRUCK02" localSheetId="7">#REF!</definedName>
    <definedName name="DRUCK02" localSheetId="5">#REF!</definedName>
    <definedName name="DRUCK02">#REF!</definedName>
    <definedName name="DRUCK03" localSheetId="7">#REF!</definedName>
    <definedName name="DRUCK03" localSheetId="5">#REF!</definedName>
    <definedName name="DRUCK03">#REF!</definedName>
    <definedName name="DRUCK04" localSheetId="7">#REF!</definedName>
    <definedName name="DRUCK04" localSheetId="5">#REF!</definedName>
    <definedName name="DRUCK04">#REF!</definedName>
    <definedName name="DRUCK05" localSheetId="7">#REF!</definedName>
    <definedName name="DRUCK05" localSheetId="5">#REF!</definedName>
    <definedName name="DRUCK05">#REF!</definedName>
    <definedName name="DRUCK06" localSheetId="7">#REF!</definedName>
    <definedName name="DRUCK06" localSheetId="5">#REF!</definedName>
    <definedName name="DRUCK06">#REF!</definedName>
    <definedName name="DRUCK07" localSheetId="7">#REF!</definedName>
    <definedName name="DRUCK07" localSheetId="5">#REF!</definedName>
    <definedName name="DRUCK07">#REF!</definedName>
    <definedName name="DRUCK08" localSheetId="7">#REF!</definedName>
    <definedName name="DRUCK08" localSheetId="5">#REF!</definedName>
    <definedName name="DRUCK08">#REF!</definedName>
    <definedName name="DRUCK09" localSheetId="7">#REF!</definedName>
    <definedName name="DRUCK09" localSheetId="5">#REF!</definedName>
    <definedName name="DRUCK09">#REF!</definedName>
    <definedName name="DRUCK10" localSheetId="7">#REF!</definedName>
    <definedName name="DRUCK10" localSheetId="5">#REF!</definedName>
    <definedName name="DRUCK10">#REF!</definedName>
    <definedName name="DRUCK11" localSheetId="7">#REF!</definedName>
    <definedName name="DRUCK11" localSheetId="5">#REF!</definedName>
    <definedName name="DRUCK11">#REF!</definedName>
    <definedName name="DRUCK11A" localSheetId="7">#REF!</definedName>
    <definedName name="DRUCK11A" localSheetId="5">#REF!</definedName>
    <definedName name="DRUCK11A">#REF!</definedName>
    <definedName name="DRUCK11B" localSheetId="7">#REF!</definedName>
    <definedName name="DRUCK11B" localSheetId="5">#REF!</definedName>
    <definedName name="DRUCK11B">#REF!</definedName>
    <definedName name="DRUCK12" localSheetId="7">#REF!</definedName>
    <definedName name="DRUCK12" localSheetId="5">#REF!</definedName>
    <definedName name="DRUCK12">#REF!</definedName>
    <definedName name="DRUCK13" localSheetId="7">#REF!</definedName>
    <definedName name="DRUCK13" localSheetId="5">#REF!</definedName>
    <definedName name="DRUCK13">#REF!</definedName>
    <definedName name="DRUCK14" localSheetId="7">#REF!</definedName>
    <definedName name="DRUCK14" localSheetId="5">#REF!</definedName>
    <definedName name="DRUCK14">#REF!</definedName>
    <definedName name="DRUCK15" localSheetId="7">#REF!</definedName>
    <definedName name="DRUCK15" localSheetId="5">#REF!</definedName>
    <definedName name="DRUCK15">#REF!</definedName>
    <definedName name="DRUCK16" localSheetId="7">#REF!</definedName>
    <definedName name="DRUCK16" localSheetId="5">#REF!</definedName>
    <definedName name="DRUCK16">#REF!</definedName>
    <definedName name="DRUCK17" localSheetId="7">#REF!</definedName>
    <definedName name="DRUCK17" localSheetId="5">#REF!</definedName>
    <definedName name="DRUCK17">#REF!</definedName>
    <definedName name="DRUCK18" localSheetId="7">#REF!</definedName>
    <definedName name="DRUCK18" localSheetId="5">#REF!</definedName>
    <definedName name="DRUCK18">#REF!</definedName>
    <definedName name="DRUCK19" localSheetId="7">#REF!</definedName>
    <definedName name="DRUCK19" localSheetId="5">#REF!</definedName>
    <definedName name="DRUCK19">#REF!</definedName>
    <definedName name="DRUCK1A" localSheetId="7">#REF!</definedName>
    <definedName name="DRUCK1A" localSheetId="5">#REF!</definedName>
    <definedName name="DRUCK1A">#REF!</definedName>
    <definedName name="DRUCK1B" localSheetId="7">#REF!</definedName>
    <definedName name="DRUCK1B" localSheetId="5">#REF!</definedName>
    <definedName name="DRUCK1B">#REF!</definedName>
    <definedName name="DRUCK20" localSheetId="7">#REF!</definedName>
    <definedName name="DRUCK20" localSheetId="5">#REF!</definedName>
    <definedName name="DRUCK20">#REF!</definedName>
    <definedName name="DRUCK21" localSheetId="7">#REF!</definedName>
    <definedName name="DRUCK21" localSheetId="5">#REF!</definedName>
    <definedName name="DRUCK21">#REF!</definedName>
    <definedName name="DRUCK22" localSheetId="7">#REF!</definedName>
    <definedName name="DRUCK22" localSheetId="5">#REF!</definedName>
    <definedName name="DRUCK22">#REF!</definedName>
    <definedName name="DRUCK23" localSheetId="7">#REF!</definedName>
    <definedName name="DRUCK23" localSheetId="5">#REF!</definedName>
    <definedName name="DRUCK23">#REF!</definedName>
    <definedName name="DRUCK24" localSheetId="7">#REF!</definedName>
    <definedName name="DRUCK24" localSheetId="5">#REF!</definedName>
    <definedName name="DRUCK24">#REF!</definedName>
    <definedName name="DRUCK25" localSheetId="7">#REF!</definedName>
    <definedName name="DRUCK25" localSheetId="5">#REF!</definedName>
    <definedName name="DRUCK25">#REF!</definedName>
    <definedName name="DRUCK26" localSheetId="7">#REF!</definedName>
    <definedName name="DRUCK26" localSheetId="5">#REF!</definedName>
    <definedName name="DRUCK26">#REF!</definedName>
    <definedName name="DRUCK27" localSheetId="7">#REF!</definedName>
    <definedName name="DRUCK27" localSheetId="5">#REF!</definedName>
    <definedName name="DRUCK27">#REF!</definedName>
    <definedName name="DRUCK28" localSheetId="7">#REF!</definedName>
    <definedName name="DRUCK28" localSheetId="5">#REF!</definedName>
    <definedName name="DRUCK28">#REF!</definedName>
    <definedName name="DRUCK29" localSheetId="7">#REF!</definedName>
    <definedName name="DRUCK29" localSheetId="5">#REF!</definedName>
    <definedName name="DRUCK29">#REF!</definedName>
    <definedName name="DRUCK30" localSheetId="7">#REF!</definedName>
    <definedName name="DRUCK30" localSheetId="5">#REF!</definedName>
    <definedName name="DRUCK30">#REF!</definedName>
    <definedName name="DRUCK31" localSheetId="7">#REF!</definedName>
    <definedName name="DRUCK31" localSheetId="5">#REF!</definedName>
    <definedName name="DRUCK31">#REF!</definedName>
    <definedName name="DRUCK32" localSheetId="7">#REF!</definedName>
    <definedName name="DRUCK32" localSheetId="5">#REF!</definedName>
    <definedName name="DRUCK32">#REF!</definedName>
    <definedName name="DRUCK33" localSheetId="7">#REF!</definedName>
    <definedName name="DRUCK33" localSheetId="5">#REF!</definedName>
    <definedName name="DRUCK33">#REF!</definedName>
    <definedName name="DRUCK34" localSheetId="7">#REF!</definedName>
    <definedName name="DRUCK34" localSheetId="5">#REF!</definedName>
    <definedName name="DRUCK34">#REF!</definedName>
    <definedName name="DRUCK35" localSheetId="7">#REF!</definedName>
    <definedName name="DRUCK35" localSheetId="5">#REF!</definedName>
    <definedName name="DRUCK35">#REF!</definedName>
    <definedName name="DRUCK36" localSheetId="7">#REF!</definedName>
    <definedName name="DRUCK36" localSheetId="5">#REF!</definedName>
    <definedName name="DRUCK36">#REF!</definedName>
    <definedName name="DRUCK37" localSheetId="7">#REF!</definedName>
    <definedName name="DRUCK37" localSheetId="5">#REF!</definedName>
    <definedName name="DRUCK37">#REF!</definedName>
    <definedName name="DRUCK38" localSheetId="7">#REF!</definedName>
    <definedName name="DRUCK38" localSheetId="5">#REF!</definedName>
    <definedName name="DRUCK38">#REF!</definedName>
    <definedName name="DRUCK39" localSheetId="7">#REF!</definedName>
    <definedName name="DRUCK39" localSheetId="5">#REF!</definedName>
    <definedName name="DRUCK39">#REF!</definedName>
    <definedName name="DRUCK40" localSheetId="7">#REF!</definedName>
    <definedName name="DRUCK40" localSheetId="5">#REF!</definedName>
    <definedName name="DRUCK40">#REF!</definedName>
    <definedName name="DRUCK41" localSheetId="7">#REF!</definedName>
    <definedName name="DRUCK41" localSheetId="5">#REF!</definedName>
    <definedName name="DRUCK41">#REF!</definedName>
    <definedName name="Druck41a" localSheetId="7">#REF!</definedName>
    <definedName name="Druck41a" localSheetId="5">#REF!</definedName>
    <definedName name="Druck41a">#REF!</definedName>
    <definedName name="DRUCK42" localSheetId="7">#REF!</definedName>
    <definedName name="DRUCK42" localSheetId="5">#REF!</definedName>
    <definedName name="DRUCK42">#REF!</definedName>
    <definedName name="druck42a" localSheetId="7">#REF!</definedName>
    <definedName name="druck42a" localSheetId="5">#REF!</definedName>
    <definedName name="druck42a">#REF!</definedName>
    <definedName name="DRUCK43" localSheetId="7">#REF!</definedName>
    <definedName name="DRUCK43" localSheetId="5">#REF!</definedName>
    <definedName name="DRUCK43">#REF!</definedName>
    <definedName name="DRUCK44" localSheetId="7">#REF!</definedName>
    <definedName name="DRUCK44" localSheetId="5">#REF!</definedName>
    <definedName name="DRUCK44">#REF!</definedName>
    <definedName name="DRUCK45" localSheetId="7">#REF!</definedName>
    <definedName name="DRUCK45" localSheetId="5">#REF!</definedName>
    <definedName name="DRUCK45">#REF!</definedName>
    <definedName name="DRUCK46" localSheetId="7">#REF!</definedName>
    <definedName name="DRUCK46" localSheetId="5">#REF!</definedName>
    <definedName name="DRUCK46">#REF!</definedName>
    <definedName name="DRUCK47" localSheetId="7">#REF!</definedName>
    <definedName name="DRUCK47" localSheetId="5">#REF!</definedName>
    <definedName name="DRUCK47">#REF!</definedName>
    <definedName name="DRUCK48" localSheetId="7">#REF!</definedName>
    <definedName name="DRUCK48" localSheetId="5">#REF!</definedName>
    <definedName name="DRUCK48">#REF!</definedName>
    <definedName name="DRUCK49" localSheetId="7">#REF!</definedName>
    <definedName name="DRUCK49" localSheetId="5">#REF!</definedName>
    <definedName name="DRUCK49">#REF!</definedName>
    <definedName name="DRUCK50" localSheetId="7">#REF!</definedName>
    <definedName name="DRUCK50" localSheetId="5">#REF!</definedName>
    <definedName name="DRUCK50">#REF!</definedName>
    <definedName name="DRUCK51" localSheetId="7">#REF!</definedName>
    <definedName name="DRUCK51" localSheetId="5">#REF!</definedName>
    <definedName name="DRUCK51">#REF!</definedName>
    <definedName name="DRUCK52" localSheetId="7">#REF!</definedName>
    <definedName name="DRUCK52" localSheetId="5">#REF!</definedName>
    <definedName name="DRUCK52">#REF!</definedName>
    <definedName name="DRUCK53" localSheetId="7">#REF!</definedName>
    <definedName name="DRUCK53" localSheetId="5">#REF!</definedName>
    <definedName name="DRUCK53">#REF!</definedName>
    <definedName name="DRUCK54" localSheetId="7">#REF!</definedName>
    <definedName name="DRUCK54" localSheetId="5">#REF!</definedName>
    <definedName name="DRUCK54">#REF!</definedName>
    <definedName name="DRUCK61" localSheetId="7">#REF!</definedName>
    <definedName name="DRUCK61" localSheetId="5">#REF!</definedName>
    <definedName name="DRUCK61">#REF!</definedName>
    <definedName name="DRUCK62" localSheetId="7">#REF!</definedName>
    <definedName name="DRUCK62" localSheetId="5">#REF!</definedName>
    <definedName name="DRUCK62">#REF!</definedName>
    <definedName name="DRUCK63" localSheetId="7">#REF!</definedName>
    <definedName name="DRUCK63" localSheetId="5">#REF!</definedName>
    <definedName name="DRUCK63">#REF!</definedName>
    <definedName name="DRUCK64" localSheetId="7">#REF!</definedName>
    <definedName name="DRUCK64" localSheetId="5">#REF!</definedName>
    <definedName name="DRUCK64">#REF!</definedName>
    <definedName name="DRUFS01" localSheetId="7">#REF!</definedName>
    <definedName name="DRUFS01" localSheetId="5">#REF!</definedName>
    <definedName name="DRUFS01">#REF!</definedName>
    <definedName name="DRUFS02" localSheetId="7">#REF!</definedName>
    <definedName name="DRUFS02" localSheetId="5">#REF!</definedName>
    <definedName name="DRUFS02">#REF!</definedName>
    <definedName name="DRUFS03" localSheetId="7">#REF!</definedName>
    <definedName name="DRUFS03" localSheetId="5">#REF!</definedName>
    <definedName name="DRUFS03">#REF!</definedName>
    <definedName name="DRUFS04" localSheetId="7">#REF!</definedName>
    <definedName name="DRUFS04" localSheetId="5">#REF!</definedName>
    <definedName name="DRUFS04">#REF!</definedName>
    <definedName name="DRUFS05" localSheetId="7">#REF!</definedName>
    <definedName name="DRUFS05" localSheetId="5">#REF!</definedName>
    <definedName name="DRUFS05">#REF!</definedName>
    <definedName name="DRUFS06" localSheetId="7">#REF!</definedName>
    <definedName name="DRUFS06" localSheetId="5">#REF!</definedName>
    <definedName name="DRUFS06">#REF!</definedName>
    <definedName name="DRUHI01" localSheetId="7">#REF!</definedName>
    <definedName name="DRUHI01" localSheetId="5">#REF!</definedName>
    <definedName name="DRUHI01">#REF!</definedName>
    <definedName name="DRUHI02" localSheetId="7">#REF!</definedName>
    <definedName name="DRUHI02" localSheetId="5">#REF!</definedName>
    <definedName name="DRUHI02">#REF!</definedName>
    <definedName name="DRUHI03" localSheetId="7">#REF!</definedName>
    <definedName name="DRUHI03" localSheetId="5">#REF!</definedName>
    <definedName name="DRUHI03">#REF!</definedName>
    <definedName name="DRUHI04" localSheetId="7">#REF!</definedName>
    <definedName name="DRUHI04" localSheetId="5">#REF!</definedName>
    <definedName name="DRUHI04">#REF!</definedName>
    <definedName name="DRUHI05" localSheetId="7">#REF!</definedName>
    <definedName name="DRUHI05" localSheetId="5">#REF!</definedName>
    <definedName name="DRUHI05">#REF!</definedName>
    <definedName name="DRUHI06" localSheetId="7">#REF!</definedName>
    <definedName name="DRUHI06" localSheetId="5">#REF!</definedName>
    <definedName name="DRUHI06">#REF!</definedName>
    <definedName name="DRUHI07" localSheetId="7">#REF!</definedName>
    <definedName name="DRUHI07" localSheetId="5">#REF!</definedName>
    <definedName name="DRUHI07">#REF!</definedName>
    <definedName name="dsvvav" localSheetId="7">#REF!</definedName>
    <definedName name="dsvvav" localSheetId="5">#REF!</definedName>
    <definedName name="dsvvav">#REF!</definedName>
    <definedName name="eee" localSheetId="7">#REF!</definedName>
    <definedName name="eee" localSheetId="5">#REF!</definedName>
    <definedName name="eee">#REF!</definedName>
    <definedName name="eeee" localSheetId="7">#REF!</definedName>
    <definedName name="eeee" localSheetId="5">#REF!</definedName>
    <definedName name="eeee">#REF!</definedName>
    <definedName name="eeeee" localSheetId="7">#REF!</definedName>
    <definedName name="eeeee" localSheetId="5">#REF!</definedName>
    <definedName name="eeeee">#REF!</definedName>
    <definedName name="eeeeee" localSheetId="7">#REF!</definedName>
    <definedName name="eeeeee" localSheetId="5">#REF!</definedName>
    <definedName name="eeeeee">#REF!</definedName>
    <definedName name="eeeeeeee" localSheetId="7">#REF!</definedName>
    <definedName name="eeeeeeee" localSheetId="5">#REF!</definedName>
    <definedName name="eeeeeeee">#REF!</definedName>
    <definedName name="eeeeeeeeee" localSheetId="7">#REF!</definedName>
    <definedName name="eeeeeeeeee" localSheetId="5">#REF!</definedName>
    <definedName name="eeeeeeeeee">#REF!</definedName>
    <definedName name="eeererer" localSheetId="7">#REF!</definedName>
    <definedName name="eeererer" localSheetId="5">#REF!</definedName>
    <definedName name="eeererer">#REF!</definedName>
    <definedName name="eettte" localSheetId="7">#REF!</definedName>
    <definedName name="eettte" localSheetId="5">#REF!</definedName>
    <definedName name="eettte">#REF!</definedName>
    <definedName name="efef" localSheetId="7">#REF!</definedName>
    <definedName name="efef" localSheetId="5">#REF!</definedName>
    <definedName name="efef">#REF!</definedName>
    <definedName name="egegg" localSheetId="7">#REF!</definedName>
    <definedName name="egegg" localSheetId="5">#REF!</definedName>
    <definedName name="egegg">#REF!</definedName>
    <definedName name="ejjjj" localSheetId="7">#REF!</definedName>
    <definedName name="ejjjj" localSheetId="5">#REF!</definedName>
    <definedName name="ejjjj">#REF!</definedName>
    <definedName name="ER" hidden="1">[4]Daten!#REF!</definedName>
    <definedName name="ererkk" localSheetId="7">#REF!</definedName>
    <definedName name="ererkk" localSheetId="5">#REF!</definedName>
    <definedName name="ererkk">#REF!</definedName>
    <definedName name="essen" localSheetId="7">#REF!</definedName>
    <definedName name="essen" localSheetId="5">#REF!</definedName>
    <definedName name="essen">#REF!</definedName>
    <definedName name="f" localSheetId="7">#REF!</definedName>
    <definedName name="f" localSheetId="5">#REF!</definedName>
    <definedName name="f">#REF!</definedName>
    <definedName name="FA_Insg" localSheetId="7">#REF!</definedName>
    <definedName name="FA_Insg" localSheetId="5">#REF!</definedName>
    <definedName name="FA_Insg">#REF!</definedName>
    <definedName name="FA_Schlüssel" localSheetId="7">#REF!</definedName>
    <definedName name="FA_Schlüssel" localSheetId="5">#REF!</definedName>
    <definedName name="FA_Schlüssel">#REF!</definedName>
    <definedName name="FA_Weibl" localSheetId="7">#REF!</definedName>
    <definedName name="FA_Weibl" localSheetId="5">#REF!</definedName>
    <definedName name="FA_Weibl">#REF!</definedName>
    <definedName name="Fachhochschulreife">[3]MZ_Daten!$K$1:$K$65536</definedName>
    <definedName name="FACHSCHULE">[3]MZ_Daten!$U$1:$U$65536</definedName>
    <definedName name="FACHSCHULE_DDR">[3]MZ_Daten!$V$1:$V$65536</definedName>
    <definedName name="fbbbbbb" localSheetId="7">#REF!</definedName>
    <definedName name="fbbbbbb" localSheetId="5">#REF!</definedName>
    <definedName name="fbbbbbb">#REF!</definedName>
    <definedName name="fbgvsgf" localSheetId="7">#REF!</definedName>
    <definedName name="fbgvsgf" localSheetId="5">#REF!</definedName>
    <definedName name="fbgvsgf">#REF!</definedName>
    <definedName name="fefe" localSheetId="7">#REF!</definedName>
    <definedName name="fefe" localSheetId="5">#REF!</definedName>
    <definedName name="fefe">#REF!</definedName>
    <definedName name="ff" hidden="1">[1]Daten!#REF!</definedName>
    <definedName name="fff" localSheetId="7">#REF!</definedName>
    <definedName name="fff" localSheetId="5">#REF!</definedName>
    <definedName name="fff">#REF!</definedName>
    <definedName name="ffffffffffffffff" localSheetId="7">#REF!</definedName>
    <definedName name="ffffffffffffffff" localSheetId="5">#REF!</definedName>
    <definedName name="ffffffffffffffff">#REF!</definedName>
    <definedName name="fgdgrtet" localSheetId="7">#REF!</definedName>
    <definedName name="fgdgrtet" localSheetId="5">#REF!</definedName>
    <definedName name="fgdgrtet">#REF!</definedName>
    <definedName name="fgfg" localSheetId="7">#REF!</definedName>
    <definedName name="fgfg" localSheetId="5">#REF!</definedName>
    <definedName name="fgfg">#REF!</definedName>
    <definedName name="FH">[3]MZ_Daten!$X$1:$X$65536</definedName>
    <definedName name="fhethehet" localSheetId="7">#REF!</definedName>
    <definedName name="fhethehet" localSheetId="5">#REF!</definedName>
    <definedName name="fhethehet">#REF!</definedName>
    <definedName name="Field_ISCED">[5]Liste!$B$1:$G$65536</definedName>
    <definedName name="Fields">[5]Liste!$B$1:$X$65536</definedName>
    <definedName name="Fields_II">[5]Liste!$I$1:$AA$65536</definedName>
    <definedName name="FS_Daten_Insg" localSheetId="7">#REF!</definedName>
    <definedName name="FS_Daten_Insg" localSheetId="5">#REF!</definedName>
    <definedName name="FS_Daten_Insg">#REF!</definedName>
    <definedName name="FS_Daten_Weibl" localSheetId="7">#REF!</definedName>
    <definedName name="FS_Daten_Weibl" localSheetId="5">#REF!</definedName>
    <definedName name="FS_Daten_Weibl">#REF!</definedName>
    <definedName name="FS_Key" localSheetId="7">#REF!</definedName>
    <definedName name="FS_Key" localSheetId="5">#REF!</definedName>
    <definedName name="FS_Key">#REF!</definedName>
    <definedName name="g" localSheetId="7">#REF!</definedName>
    <definedName name="g" localSheetId="5">#REF!</definedName>
    <definedName name="g">#REF!</definedName>
    <definedName name="gafaf" localSheetId="7">#REF!</definedName>
    <definedName name="gafaf" localSheetId="5">#REF!</definedName>
    <definedName name="gafaf">#REF!</definedName>
    <definedName name="gege" localSheetId="7">#REF!</definedName>
    <definedName name="gege" localSheetId="5">#REF!</definedName>
    <definedName name="gege">#REF!</definedName>
    <definedName name="gfgfdgd" localSheetId="7">#REF!</definedName>
    <definedName name="gfgfdgd" localSheetId="5">#REF!</definedName>
    <definedName name="gfgfdgd">#REF!</definedName>
    <definedName name="ggggg" localSheetId="7">#REF!</definedName>
    <definedName name="ggggg" localSheetId="5">#REF!</definedName>
    <definedName name="ggggg">#REF!</definedName>
    <definedName name="gggggggg" localSheetId="7">#REF!</definedName>
    <definedName name="gggggggg" localSheetId="5">#REF!</definedName>
    <definedName name="gggggggg">#REF!</definedName>
    <definedName name="gggggggggggg" localSheetId="7">#REF!</definedName>
    <definedName name="gggggggggggg" localSheetId="5">#REF!</definedName>
    <definedName name="gggggggggggg">#REF!</definedName>
    <definedName name="gggggggggggggggg" localSheetId="7">#REF!</definedName>
    <definedName name="gggggggggggggggg" localSheetId="5">#REF!</definedName>
    <definedName name="gggggggggggggggg">#REF!</definedName>
    <definedName name="ghkue" localSheetId="7">#REF!</definedName>
    <definedName name="ghkue" localSheetId="5">#REF!</definedName>
    <definedName name="ghkue">#REF!</definedName>
    <definedName name="grgr" localSheetId="7">#REF!</definedName>
    <definedName name="grgr" localSheetId="5">#REF!</definedName>
    <definedName name="grgr">#REF!</definedName>
    <definedName name="grgrgr" localSheetId="7">#REF!</definedName>
    <definedName name="grgrgr" localSheetId="5">#REF!</definedName>
    <definedName name="grgrgr">#REF!</definedName>
    <definedName name="h" localSheetId="7">#REF!</definedName>
    <definedName name="h" localSheetId="5">#REF!</definedName>
    <definedName name="h">#REF!</definedName>
    <definedName name="Halbjahr" localSheetId="7">#REF!</definedName>
    <definedName name="Halbjahr" localSheetId="5">#REF!</definedName>
    <definedName name="Halbjahr">#REF!</definedName>
    <definedName name="Halbjahr1b" localSheetId="7">#REF!</definedName>
    <definedName name="Halbjahr1b" localSheetId="5">#REF!</definedName>
    <definedName name="Halbjahr1b">#REF!</definedName>
    <definedName name="hh" localSheetId="7">#REF!</definedName>
    <definedName name="hh" localSheetId="5">#REF!</definedName>
    <definedName name="hh">#REF!</definedName>
    <definedName name="hhz" localSheetId="7">#REF!</definedName>
    <definedName name="hhz" localSheetId="5">#REF!</definedName>
    <definedName name="hhz">#REF!</definedName>
    <definedName name="hjhj" localSheetId="7">#REF!</definedName>
    <definedName name="hjhj" localSheetId="5">#REF!</definedName>
    <definedName name="hjhj">#REF!</definedName>
    <definedName name="hmmtm" localSheetId="7">#REF!</definedName>
    <definedName name="hmmtm" localSheetId="5">#REF!</definedName>
    <definedName name="hmmtm">#REF!</definedName>
    <definedName name="Hochschulreife">[3]MZ_Daten!$L$1:$L$65536</definedName>
    <definedName name="HS_Abschluss" localSheetId="7">#REF!</definedName>
    <definedName name="HS_Abschluss" localSheetId="5">#REF!</definedName>
    <definedName name="HS_Abschluss">#REF!</definedName>
    <definedName name="ii" localSheetId="7">#REF!</definedName>
    <definedName name="ii" localSheetId="5">#REF!</definedName>
    <definedName name="ii">#REF!</definedName>
    <definedName name="ISBN" hidden="1">[4]Daten!#REF!</definedName>
    <definedName name="isced_dual" localSheetId="7">#REF!</definedName>
    <definedName name="isced_dual" localSheetId="5">#REF!</definedName>
    <definedName name="isced_dual">#REF!</definedName>
    <definedName name="isced_dual_w" localSheetId="7">#REF!</definedName>
    <definedName name="isced_dual_w" localSheetId="5">#REF!</definedName>
    <definedName name="isced_dual_w">#REF!</definedName>
    <definedName name="iuziz" localSheetId="7">#REF!</definedName>
    <definedName name="iuziz" localSheetId="5">#REF!</definedName>
    <definedName name="iuziz">#REF!</definedName>
    <definedName name="Jahr" localSheetId="7">#REF!</definedName>
    <definedName name="Jahr" localSheetId="5">#REF!</definedName>
    <definedName name="Jahr">#REF!</definedName>
    <definedName name="Jahr1b" localSheetId="7">#REF!</definedName>
    <definedName name="Jahr1b" localSheetId="5">#REF!</definedName>
    <definedName name="Jahr1b">#REF!</definedName>
    <definedName name="jbbbbbbbbbbbbbb" localSheetId="7">#REF!</definedName>
    <definedName name="jbbbbbbbbbbbbbb" localSheetId="5">#REF!</definedName>
    <definedName name="jbbbbbbbbbbbbbb">#REF!</definedName>
    <definedName name="jj" localSheetId="7">#REF!</definedName>
    <definedName name="jj" localSheetId="5">#REF!</definedName>
    <definedName name="jj">#REF!</definedName>
    <definedName name="jjjjjjjj" localSheetId="7">#REF!</definedName>
    <definedName name="jjjjjjjj" localSheetId="5">#REF!</definedName>
    <definedName name="jjjjjjjj">#REF!</definedName>
    <definedName name="jjjjjjjjjjd" localSheetId="7">#REF!</definedName>
    <definedName name="jjjjjjjjjjd" localSheetId="5">#REF!</definedName>
    <definedName name="jjjjjjjjjjd">#REF!</definedName>
    <definedName name="joiejoigjreg" localSheetId="7">#REF!</definedName>
    <definedName name="joiejoigjreg" localSheetId="5">#REF!</definedName>
    <definedName name="joiejoigjreg">#REF!</definedName>
    <definedName name="k" localSheetId="7">#REF!</definedName>
    <definedName name="k" localSheetId="5">#REF!</definedName>
    <definedName name="k">#REF!</definedName>
    <definedName name="Key_3_Schule" localSheetId="7">#REF!</definedName>
    <definedName name="Key_3_Schule" localSheetId="5">#REF!</definedName>
    <definedName name="Key_3_Schule">#REF!</definedName>
    <definedName name="Key_4_Schule" localSheetId="7">#REF!</definedName>
    <definedName name="Key_4_Schule" localSheetId="5">#REF!</definedName>
    <definedName name="Key_4_Schule">#REF!</definedName>
    <definedName name="Key_5_Schule" localSheetId="7">#REF!</definedName>
    <definedName name="Key_5_Schule" localSheetId="5">#REF!</definedName>
    <definedName name="Key_5_Schule">#REF!</definedName>
    <definedName name="Key_5er">[3]MZ_Daten!$AM$1:$AM$65536</definedName>
    <definedName name="Key_6_Schule" localSheetId="7">#REF!</definedName>
    <definedName name="Key_6_Schule" localSheetId="5">#REF!</definedName>
    <definedName name="Key_6_Schule">#REF!</definedName>
    <definedName name="key_fach_ges">[5]Liste!$B$1664:$I$2010</definedName>
    <definedName name="Key_Privat" localSheetId="7">#REF!</definedName>
    <definedName name="Key_Privat" localSheetId="5">#REF!</definedName>
    <definedName name="Key_Privat">#REF!</definedName>
    <definedName name="kkk" localSheetId="7">#REF!</definedName>
    <definedName name="kkk" localSheetId="5">#REF!</definedName>
    <definedName name="kkk">#REF!</definedName>
    <definedName name="kkkk" localSheetId="7">#REF!</definedName>
    <definedName name="kkkk" localSheetId="5">#REF!</definedName>
    <definedName name="kkkk">#REF!</definedName>
    <definedName name="kkkkkkke" localSheetId="7">#REF!</definedName>
    <definedName name="kkkkkkke" localSheetId="5">#REF!</definedName>
    <definedName name="kkkkkkke">#REF!</definedName>
    <definedName name="kkkkkkkkkkkk" localSheetId="7">#REF!</definedName>
    <definedName name="kkkkkkkkkkkk" localSheetId="5">#REF!</definedName>
    <definedName name="kkkkkkkkkkkk">#REF!</definedName>
    <definedName name="kkkkkkkkkkkkko" localSheetId="7">#REF!</definedName>
    <definedName name="kkkkkkkkkkkkko" localSheetId="5">#REF!</definedName>
    <definedName name="kkkkkkkkkkkkko">#REF!</definedName>
    <definedName name="kkkr" localSheetId="7">#REF!</definedName>
    <definedName name="kkkr" localSheetId="5">#REF!</definedName>
    <definedName name="kkkr">#REF!</definedName>
    <definedName name="Laender" localSheetId="7">#REF!</definedName>
    <definedName name="Laender" localSheetId="5">#REF!</definedName>
    <definedName name="Laender">#REF!</definedName>
    <definedName name="LEERE">[3]MZ_Daten!$S$1:$S$65536</definedName>
    <definedName name="Liste" localSheetId="7">#REF!</definedName>
    <definedName name="Liste" localSheetId="5">#REF!</definedName>
    <definedName name="Liste">#REF!</definedName>
    <definedName name="Liste_Schulen" localSheetId="7">#REF!</definedName>
    <definedName name="Liste_Schulen" localSheetId="5">#REF!</definedName>
    <definedName name="Liste_Schulen">#REF!</definedName>
    <definedName name="llllöll" localSheetId="7">#REF!</definedName>
    <definedName name="llllöll" localSheetId="5">#REF!</definedName>
    <definedName name="llllöll">#REF!</definedName>
    <definedName name="MAKROER1" localSheetId="7">#REF!</definedName>
    <definedName name="MAKROER1" localSheetId="5">#REF!</definedName>
    <definedName name="MAKROER1">#REF!</definedName>
    <definedName name="MAKROER2" localSheetId="7">#REF!</definedName>
    <definedName name="MAKROER2" localSheetId="5">#REF!</definedName>
    <definedName name="MAKROER2">#REF!</definedName>
    <definedName name="MD_Insg" localSheetId="7">#REF!</definedName>
    <definedName name="MD_Insg" localSheetId="5">#REF!</definedName>
    <definedName name="MD_Insg">#REF!</definedName>
    <definedName name="MD_Key" localSheetId="7">#REF!</definedName>
    <definedName name="MD_Key" localSheetId="5">#REF!</definedName>
    <definedName name="MD_Key">#REF!</definedName>
    <definedName name="MD_Weibl" localSheetId="7">#REF!</definedName>
    <definedName name="MD_Weibl" localSheetId="5">#REF!</definedName>
    <definedName name="MD_Weibl">#REF!</definedName>
    <definedName name="mgjrzjrtj" localSheetId="7">#REF!</definedName>
    <definedName name="mgjrzjrtj" localSheetId="5">#REF!</definedName>
    <definedName name="mgjrzjrtj">#REF!</definedName>
    <definedName name="mmmh" localSheetId="7">#REF!</definedName>
    <definedName name="mmmh" localSheetId="5">#REF!</definedName>
    <definedName name="mmmh">#REF!</definedName>
    <definedName name="Neu">[2]TAB16!#REF!</definedName>
    <definedName name="NochInSchule">[3]MZ_Daten!$G$1:$G$65536</definedName>
    <definedName name="NW">[6]schulform!$C$20</definedName>
    <definedName name="öioöioö" localSheetId="7">#REF!</definedName>
    <definedName name="öioöioö" localSheetId="5">#REF!</definedName>
    <definedName name="öioöioö">#REF!</definedName>
    <definedName name="öoiöioöoi" localSheetId="7">#REF!</definedName>
    <definedName name="öoiöioöoi" localSheetId="5">#REF!</definedName>
    <definedName name="öoiöioöoi">#REF!</definedName>
    <definedName name="ooooo" localSheetId="7">#REF!</definedName>
    <definedName name="ooooo" localSheetId="5">#REF!</definedName>
    <definedName name="ooooo">#REF!</definedName>
    <definedName name="POS">[3]MZ_Daten!$I$1:$I$65536</definedName>
    <definedName name="PROMOTION">[3]MZ_Daten!$Z$1:$Z$65536</definedName>
    <definedName name="PROT01VK" localSheetId="7">#REF!</definedName>
    <definedName name="PROT01VK" localSheetId="5">#REF!</definedName>
    <definedName name="PROT01VK">#REF!</definedName>
    <definedName name="qqq" localSheetId="7">#REF!</definedName>
    <definedName name="qqq" localSheetId="5">#REF!</definedName>
    <definedName name="qqq">#REF!</definedName>
    <definedName name="qqqq" localSheetId="7">#REF!</definedName>
    <definedName name="qqqq" localSheetId="5">#REF!</definedName>
    <definedName name="qqqq">#REF!</definedName>
    <definedName name="qqqqq" localSheetId="7">#REF!</definedName>
    <definedName name="qqqqq" localSheetId="5">#REF!</definedName>
    <definedName name="qqqqq">#REF!</definedName>
    <definedName name="qqqqqq" localSheetId="7">#REF!</definedName>
    <definedName name="qqqqqq" localSheetId="5">#REF!</definedName>
    <definedName name="qqqqqq">#REF!</definedName>
    <definedName name="qqqqqqqqqqq" localSheetId="7">#REF!</definedName>
    <definedName name="qqqqqqqqqqq" localSheetId="5">#REF!</definedName>
    <definedName name="qqqqqqqqqqq">#REF!</definedName>
    <definedName name="qqqqqqqqqqqq" localSheetId="7">#REF!</definedName>
    <definedName name="qqqqqqqqqqqq" localSheetId="5">#REF!</definedName>
    <definedName name="qqqqqqqqqqqq">#REF!</definedName>
    <definedName name="qqqqqqqqqqqqqqqq" localSheetId="7">#REF!</definedName>
    <definedName name="qqqqqqqqqqqqqqqq" localSheetId="5">#REF!</definedName>
    <definedName name="qqqqqqqqqqqqqqqq">#REF!</definedName>
    <definedName name="qwdqdwqd" localSheetId="7">#REF!</definedName>
    <definedName name="qwdqdwqd" localSheetId="5">#REF!</definedName>
    <definedName name="qwdqdwqd">#REF!</definedName>
    <definedName name="qwfef" localSheetId="7">#REF!</definedName>
    <definedName name="qwfef" localSheetId="5">#REF!</definedName>
    <definedName name="qwfef">#REF!</definedName>
    <definedName name="qwfeqfe" localSheetId="7">#REF!</definedName>
    <definedName name="qwfeqfe" localSheetId="5">#REF!</definedName>
    <definedName name="qwfeqfe">#REF!</definedName>
    <definedName name="Realschule">[3]MZ_Daten!$J$1:$J$65536</definedName>
    <definedName name="revbsrgv" localSheetId="7">#REF!</definedName>
    <definedName name="revbsrgv" localSheetId="5">#REF!</definedName>
    <definedName name="revbsrgv">#REF!</definedName>
    <definedName name="rrrrrrrr" localSheetId="7">#REF!</definedName>
    <definedName name="rrrrrrrr" localSheetId="5">#REF!</definedName>
    <definedName name="rrrrrrrr">#REF!</definedName>
    <definedName name="Schulart" localSheetId="7">#REF!</definedName>
    <definedName name="Schulart" localSheetId="5">#REF!</definedName>
    <definedName name="Schulart">#REF!</definedName>
    <definedName name="Schulen" localSheetId="7">#REF!</definedName>
    <definedName name="Schulen" localSheetId="5">#REF!</definedName>
    <definedName name="Schulen">#REF!</definedName>
    <definedName name="Schulen_Insg" localSheetId="7">#REF!</definedName>
    <definedName name="Schulen_Insg" localSheetId="5">#REF!</definedName>
    <definedName name="Schulen_Insg">#REF!</definedName>
    <definedName name="Schulen_Männl" localSheetId="7">#REF!</definedName>
    <definedName name="Schulen_Männl" localSheetId="5">#REF!</definedName>
    <definedName name="Schulen_Männl">#REF!</definedName>
    <definedName name="Schulen_Weibl" localSheetId="7">#REF!</definedName>
    <definedName name="Schulen_Weibl" localSheetId="5">#REF!</definedName>
    <definedName name="Schulen_Weibl">#REF!</definedName>
    <definedName name="sddk" localSheetId="7">#REF!</definedName>
    <definedName name="sddk" localSheetId="5">#REF!</definedName>
    <definedName name="sddk">#REF!</definedName>
    <definedName name="SdG_Daten_Insg" localSheetId="7">#REF!</definedName>
    <definedName name="SdG_Daten_Insg" localSheetId="5">#REF!</definedName>
    <definedName name="SdG_Daten_Insg">#REF!</definedName>
    <definedName name="SdG_Daten_Priv_Insg" localSheetId="7">#REF!</definedName>
    <definedName name="SdG_Daten_Priv_Insg" localSheetId="5">#REF!</definedName>
    <definedName name="SdG_Daten_Priv_Insg">#REF!</definedName>
    <definedName name="SdG_Daten_Priv_Weibl" localSheetId="7">#REF!</definedName>
    <definedName name="SdG_Daten_Priv_Weibl" localSheetId="5">#REF!</definedName>
    <definedName name="SdG_Daten_Priv_Weibl">#REF!</definedName>
    <definedName name="SdG_Daten_Weibl" localSheetId="7">#REF!</definedName>
    <definedName name="SdG_Daten_Weibl" localSheetId="5">#REF!</definedName>
    <definedName name="SdG_Daten_Weibl">#REF!</definedName>
    <definedName name="SdG_Key_Dauer" localSheetId="7">#REF!</definedName>
    <definedName name="SdG_Key_Dauer" localSheetId="5">#REF!</definedName>
    <definedName name="SdG_Key_Dauer">#REF!</definedName>
    <definedName name="SdG_Key_Field" localSheetId="7">#REF!</definedName>
    <definedName name="SdG_Key_Field" localSheetId="5">#REF!</definedName>
    <definedName name="SdG_Key_Field">#REF!</definedName>
    <definedName name="ss" localSheetId="7">#REF!</definedName>
    <definedName name="ss" localSheetId="5">#REF!</definedName>
    <definedName name="ss">#REF!</definedName>
    <definedName name="ssss" localSheetId="7">#REF!</definedName>
    <definedName name="ssss" localSheetId="5">#REF!</definedName>
    <definedName name="ssss">#REF!</definedName>
    <definedName name="sssss" localSheetId="7">#REF!</definedName>
    <definedName name="sssss" localSheetId="5">#REF!</definedName>
    <definedName name="sssss">#REF!</definedName>
    <definedName name="ssssss" localSheetId="7">#REF!</definedName>
    <definedName name="ssssss" localSheetId="5">#REF!</definedName>
    <definedName name="ssssss">#REF!</definedName>
    <definedName name="test" localSheetId="7">#REF!</definedName>
    <definedName name="test" localSheetId="5">#REF!</definedName>
    <definedName name="test">#REF!</definedName>
    <definedName name="test2" localSheetId="7">#REF!</definedName>
    <definedName name="test2" localSheetId="5">#REF!</definedName>
    <definedName name="test2">#REF!</definedName>
    <definedName name="thhteghzetht" localSheetId="7">#REF!</definedName>
    <definedName name="thhteghzetht" localSheetId="5">#REF!</definedName>
    <definedName name="thhteghzetht">#REF!</definedName>
    <definedName name="trezez" localSheetId="7">#REF!</definedName>
    <definedName name="trezez" localSheetId="5">#REF!</definedName>
    <definedName name="trezez">#REF!</definedName>
    <definedName name="trjr" localSheetId="7">#REF!</definedName>
    <definedName name="trjr" localSheetId="5">#REF!</definedName>
    <definedName name="trjr">#REF!</definedName>
    <definedName name="tt" localSheetId="7">#REF!</definedName>
    <definedName name="tt" localSheetId="5">#REF!</definedName>
    <definedName name="tt">#REF!</definedName>
    <definedName name="ttttttttttt" localSheetId="7">#REF!</definedName>
    <definedName name="ttttttttttt" localSheetId="5">#REF!</definedName>
    <definedName name="ttttttttttt">#REF!</definedName>
    <definedName name="tztz" localSheetId="7">#REF!</definedName>
    <definedName name="tztz" localSheetId="5">#REF!</definedName>
    <definedName name="tztz">#REF!</definedName>
    <definedName name="uiuzi" localSheetId="7">#REF!</definedName>
    <definedName name="uiuzi" localSheetId="5">#REF!</definedName>
    <definedName name="uiuzi">#REF!</definedName>
    <definedName name="ukukuk" localSheetId="7">#REF!</definedName>
    <definedName name="ukukuk" localSheetId="5">#REF!</definedName>
    <definedName name="ukukuk">#REF!</definedName>
    <definedName name="UNI">[3]MZ_Daten!$Y$1:$Y$65536</definedName>
    <definedName name="uuuuuuuuuuuuuuuuuu" localSheetId="7">#REF!</definedName>
    <definedName name="uuuuuuuuuuuuuuuuuu" localSheetId="5">#REF!</definedName>
    <definedName name="uuuuuuuuuuuuuuuuuu">#REF!</definedName>
    <definedName name="uzkzuk" localSheetId="7">#REF!</definedName>
    <definedName name="uzkzuk" localSheetId="5">#REF!</definedName>
    <definedName name="uzkzuk">#REF!</definedName>
    <definedName name="vbbbbbbbbb" localSheetId="7">#REF!</definedName>
    <definedName name="vbbbbbbbbb" localSheetId="5">#REF!</definedName>
    <definedName name="vbbbbbbbbb">#REF!</definedName>
    <definedName name="VerwFH">[3]MZ_Daten!$W$1:$W$65536</definedName>
    <definedName name="VolksHauptschule">[3]MZ_Daten!$H$1:$H$65536</definedName>
    <definedName name="vsdgsgs" localSheetId="7">#REF!</definedName>
    <definedName name="vsdgsgs" localSheetId="5">#REF!</definedName>
    <definedName name="vsdgsgs">#REF!</definedName>
    <definedName name="vvvvvvvvvv" localSheetId="7">#REF!</definedName>
    <definedName name="vvvvvvvvvv" localSheetId="5">#REF!</definedName>
    <definedName name="vvvvvvvvvv">#REF!</definedName>
    <definedName name="we" localSheetId="7">#REF!</definedName>
    <definedName name="we" localSheetId="5">#REF!</definedName>
    <definedName name="we">#REF!</definedName>
    <definedName name="wegwgw" localSheetId="7">#REF!</definedName>
    <definedName name="wegwgw" localSheetId="5">#REF!</definedName>
    <definedName name="wegwgw">#REF!</definedName>
    <definedName name="werwerwr" localSheetId="7">#REF!</definedName>
    <definedName name="werwerwr" localSheetId="5">#REF!</definedName>
    <definedName name="werwerwr">#REF!</definedName>
    <definedName name="wgwrgrw" localSheetId="7">#REF!</definedName>
    <definedName name="wgwrgrw" localSheetId="5">#REF!</definedName>
    <definedName name="wgwrgrw">#REF!</definedName>
    <definedName name="wqwqw" localSheetId="7">#REF!</definedName>
    <definedName name="wqwqw" localSheetId="5">#REF!</definedName>
    <definedName name="wqwqw">#REF!</definedName>
    <definedName name="wrqrq" localSheetId="7">#REF!</definedName>
    <definedName name="wrqrq" localSheetId="5">#REF!</definedName>
    <definedName name="wrqrq">#REF!</definedName>
    <definedName name="ww" localSheetId="7">#REF!</definedName>
    <definedName name="ww" localSheetId="5">#REF!</definedName>
    <definedName name="ww">#REF!</definedName>
    <definedName name="www" localSheetId="7">#REF!</definedName>
    <definedName name="www" localSheetId="5">#REF!</definedName>
    <definedName name="www">#REF!</definedName>
    <definedName name="wwwwwwwwww" localSheetId="7">#REF!</definedName>
    <definedName name="wwwwwwwwww" localSheetId="5">#REF!</definedName>
    <definedName name="wwwwwwwwww">#REF!</definedName>
    <definedName name="wwwwwwwwwww" localSheetId="7">#REF!</definedName>
    <definedName name="wwwwwwwwwww" localSheetId="5">#REF!</definedName>
    <definedName name="wwwwwwwwwww">#REF!</definedName>
    <definedName name="wwwwwwwwwwww" localSheetId="7">#REF!</definedName>
    <definedName name="wwwwwwwwwwww" localSheetId="5">#REF!</definedName>
    <definedName name="wwwwwwwwwwww">#REF!</definedName>
    <definedName name="wwwwwwwwwwwwww" localSheetId="7">#REF!</definedName>
    <definedName name="wwwwwwwwwwwwww" localSheetId="5">#REF!</definedName>
    <definedName name="wwwwwwwwwwwwww">#REF!</definedName>
    <definedName name="ycyc" localSheetId="7">#REF!</definedName>
    <definedName name="ycyc" localSheetId="5">#REF!</definedName>
    <definedName name="ycyc">#REF!</definedName>
    <definedName name="ydsadsa" localSheetId="7">#REF!</definedName>
    <definedName name="ydsadsa" localSheetId="5">#REF!</definedName>
    <definedName name="ydsadsa">#REF!</definedName>
    <definedName name="zjztj" localSheetId="7">#REF!</definedName>
    <definedName name="zjztj" localSheetId="5">#REF!</definedName>
    <definedName name="zjztj">#REF!</definedName>
    <definedName name="zutzut" localSheetId="7">#REF!</definedName>
    <definedName name="zutzut" localSheetId="5">#REF!</definedName>
    <definedName name="zutzut">#REF!</definedName>
    <definedName name="zzz" localSheetId="7">#REF!</definedName>
    <definedName name="zzz" localSheetId="5">#REF!</definedName>
    <definedName name="zzz">#REF!</definedName>
    <definedName name="zzzz" localSheetId="7">#REF!</definedName>
    <definedName name="zzzz" localSheetId="5">#REF!</definedName>
    <definedName name="zzzz">#REF!</definedName>
    <definedName name="zzzzzzzzzzzzzz" localSheetId="7">#REF!</definedName>
    <definedName name="zzzzzzzzzzzzzz" localSheetId="5">#REF!</definedName>
    <definedName name="zzzzzzzzzzzzz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6" i="9" l="1"/>
  <c r="M8" i="9"/>
  <c r="M9" i="9"/>
  <c r="M10" i="9"/>
  <c r="M11" i="9"/>
  <c r="M12" i="9"/>
  <c r="M13" i="9"/>
  <c r="M14" i="9"/>
  <c r="M15" i="9"/>
  <c r="M16" i="9"/>
  <c r="M17" i="9"/>
  <c r="M18" i="9"/>
  <c r="M19" i="9"/>
  <c r="M20" i="9"/>
  <c r="M21" i="9"/>
  <c r="M22" i="9"/>
  <c r="M7" i="9"/>
  <c r="F8" i="9"/>
  <c r="F9" i="9"/>
  <c r="F10" i="9"/>
  <c r="F11" i="9"/>
  <c r="F12" i="9"/>
  <c r="F13" i="9"/>
  <c r="F14" i="9"/>
  <c r="F15" i="9"/>
  <c r="F16" i="9"/>
  <c r="F17" i="9"/>
  <c r="F18" i="9"/>
  <c r="F19" i="9"/>
  <c r="F20" i="9"/>
  <c r="F21" i="9"/>
  <c r="F22" i="9"/>
  <c r="F7" i="9"/>
  <c r="P7" i="10" l="1"/>
  <c r="O7" i="10"/>
  <c r="N7" i="10"/>
  <c r="P22" i="10"/>
  <c r="O22" i="10"/>
  <c r="N22" i="10"/>
  <c r="P21" i="10"/>
  <c r="O21" i="10"/>
  <c r="N21" i="10"/>
  <c r="P20" i="10"/>
  <c r="O20" i="10"/>
  <c r="N20" i="10"/>
  <c r="P19" i="10"/>
  <c r="O19" i="10"/>
  <c r="N19" i="10"/>
  <c r="P18" i="10"/>
  <c r="O18" i="10"/>
  <c r="N18" i="10"/>
  <c r="P17" i="10"/>
  <c r="O17" i="10"/>
  <c r="N17" i="10"/>
  <c r="P16" i="10"/>
  <c r="O16" i="10"/>
  <c r="N16" i="10"/>
  <c r="P15" i="10"/>
  <c r="O15" i="10"/>
  <c r="N15" i="10"/>
  <c r="P14" i="10"/>
  <c r="O14" i="10"/>
  <c r="N14" i="10"/>
  <c r="P13" i="10"/>
  <c r="O13" i="10"/>
  <c r="N13" i="10"/>
  <c r="P12" i="10"/>
  <c r="O12" i="10"/>
  <c r="N12" i="10"/>
  <c r="P11" i="10"/>
  <c r="O11" i="10"/>
  <c r="N11" i="10"/>
  <c r="P10" i="10"/>
  <c r="O10" i="10"/>
  <c r="N10" i="10"/>
  <c r="P9" i="10"/>
  <c r="O9" i="10"/>
  <c r="N9" i="10"/>
  <c r="P8" i="10"/>
  <c r="O8" i="10"/>
  <c r="N8" i="10"/>
  <c r="O25" i="10" l="1"/>
  <c r="N25" i="10"/>
  <c r="P24" i="10"/>
  <c r="O24" i="10"/>
  <c r="N24" i="10"/>
  <c r="G24" i="10"/>
  <c r="T22" i="10"/>
  <c r="S22" i="10"/>
  <c r="R22" i="10"/>
  <c r="Q22" i="10"/>
  <c r="I22" i="10"/>
  <c r="H22" i="10"/>
  <c r="G22" i="10"/>
  <c r="T21" i="10"/>
  <c r="S21" i="10"/>
  <c r="R21" i="10"/>
  <c r="Q21" i="10"/>
  <c r="I21" i="10"/>
  <c r="H21" i="10"/>
  <c r="G21" i="10"/>
  <c r="T20" i="10"/>
  <c r="S20" i="10"/>
  <c r="W20" i="10" s="1"/>
  <c r="R20" i="10"/>
  <c r="Q20" i="10"/>
  <c r="I20" i="10"/>
  <c r="H20" i="10"/>
  <c r="G20" i="10"/>
  <c r="T19" i="10"/>
  <c r="S19" i="10"/>
  <c r="R19" i="10"/>
  <c r="Q19" i="10"/>
  <c r="I19" i="10"/>
  <c r="H19" i="10"/>
  <c r="G19" i="10"/>
  <c r="T18" i="10"/>
  <c r="S18" i="10"/>
  <c r="R18" i="10"/>
  <c r="Q18" i="10"/>
  <c r="I18" i="10"/>
  <c r="H18" i="10"/>
  <c r="G18" i="10"/>
  <c r="T17" i="10"/>
  <c r="S17" i="10"/>
  <c r="R17" i="10"/>
  <c r="Q17" i="10"/>
  <c r="I17" i="10"/>
  <c r="H17" i="10"/>
  <c r="G17" i="10"/>
  <c r="T16" i="10"/>
  <c r="S16" i="10"/>
  <c r="R16" i="10"/>
  <c r="Q16" i="10"/>
  <c r="I16" i="10"/>
  <c r="H16" i="10"/>
  <c r="G16" i="10"/>
  <c r="T15" i="10"/>
  <c r="S15" i="10"/>
  <c r="R15" i="10"/>
  <c r="Q15" i="10"/>
  <c r="I15" i="10"/>
  <c r="H15" i="10"/>
  <c r="G15" i="10"/>
  <c r="T14" i="10"/>
  <c r="S14" i="10"/>
  <c r="R14" i="10"/>
  <c r="Q14" i="10"/>
  <c r="I14" i="10"/>
  <c r="H14" i="10"/>
  <c r="G14" i="10"/>
  <c r="T13" i="10"/>
  <c r="S13" i="10"/>
  <c r="R13" i="10"/>
  <c r="Q13" i="10"/>
  <c r="I13" i="10"/>
  <c r="H13" i="10"/>
  <c r="G13" i="10"/>
  <c r="T12" i="10"/>
  <c r="S12" i="10"/>
  <c r="R12" i="10"/>
  <c r="Q12" i="10"/>
  <c r="I12" i="10"/>
  <c r="H12" i="10"/>
  <c r="G12" i="10"/>
  <c r="T11" i="10"/>
  <c r="S11" i="10"/>
  <c r="R11" i="10"/>
  <c r="Q11" i="10"/>
  <c r="I11" i="10"/>
  <c r="H11" i="10"/>
  <c r="G11" i="10"/>
  <c r="T10" i="10"/>
  <c r="S10" i="10"/>
  <c r="W10" i="10" s="1"/>
  <c r="R10" i="10"/>
  <c r="Q10" i="10"/>
  <c r="I10" i="10"/>
  <c r="H10" i="10"/>
  <c r="G10" i="10"/>
  <c r="T9" i="10"/>
  <c r="S9" i="10"/>
  <c r="R9" i="10"/>
  <c r="Q9" i="10"/>
  <c r="I9" i="10"/>
  <c r="H9" i="10"/>
  <c r="G9" i="10"/>
  <c r="T8" i="10"/>
  <c r="S8" i="10"/>
  <c r="R8" i="10"/>
  <c r="Q8" i="10"/>
  <c r="I8" i="10"/>
  <c r="H8" i="10"/>
  <c r="G8" i="10"/>
  <c r="T7" i="10"/>
  <c r="S7" i="10"/>
  <c r="R7" i="10"/>
  <c r="Q7" i="10"/>
  <c r="I7" i="10"/>
  <c r="H7" i="10"/>
  <c r="G7" i="10"/>
  <c r="M25" i="9"/>
  <c r="L25" i="9"/>
  <c r="K25" i="9"/>
  <c r="J25" i="9"/>
  <c r="F25" i="9"/>
  <c r="E25" i="9"/>
  <c r="D25" i="9"/>
  <c r="C25" i="9"/>
  <c r="M24" i="9"/>
  <c r="L24" i="9"/>
  <c r="K24" i="9"/>
  <c r="J24" i="9"/>
  <c r="F24" i="9"/>
  <c r="E24" i="9"/>
  <c r="D24" i="9"/>
  <c r="C24" i="9"/>
  <c r="M23" i="9"/>
  <c r="L23" i="9"/>
  <c r="K23" i="9"/>
  <c r="J23" i="9"/>
  <c r="F23" i="9"/>
  <c r="E23" i="9"/>
  <c r="D23" i="9"/>
  <c r="C23" i="9"/>
  <c r="T22" i="9"/>
  <c r="S22" i="9"/>
  <c r="R22" i="9"/>
  <c r="Q22" i="9"/>
  <c r="P22" i="9"/>
  <c r="O22" i="9"/>
  <c r="N22" i="9"/>
  <c r="I22" i="9"/>
  <c r="H22" i="9"/>
  <c r="G22" i="9"/>
  <c r="T21" i="9"/>
  <c r="S21" i="9"/>
  <c r="R21" i="9"/>
  <c r="Q21" i="9"/>
  <c r="P21" i="9"/>
  <c r="O21" i="9"/>
  <c r="N21" i="9"/>
  <c r="I21" i="9"/>
  <c r="H21" i="9"/>
  <c r="G21" i="9"/>
  <c r="T20" i="9"/>
  <c r="S20" i="9"/>
  <c r="R20" i="9"/>
  <c r="Q20" i="9"/>
  <c r="P20" i="9"/>
  <c r="O20" i="9"/>
  <c r="N20" i="9"/>
  <c r="I20" i="9"/>
  <c r="H20" i="9"/>
  <c r="G20" i="9"/>
  <c r="T19" i="9"/>
  <c r="S19" i="9"/>
  <c r="R19" i="9"/>
  <c r="Q19" i="9"/>
  <c r="P19" i="9"/>
  <c r="O19" i="9"/>
  <c r="N19" i="9"/>
  <c r="I19" i="9"/>
  <c r="H19" i="9"/>
  <c r="G19" i="9"/>
  <c r="T18" i="9"/>
  <c r="S18" i="9"/>
  <c r="R18" i="9"/>
  <c r="Q18" i="9"/>
  <c r="P18" i="9"/>
  <c r="O18" i="9"/>
  <c r="N18" i="9"/>
  <c r="I18" i="9"/>
  <c r="H18" i="9"/>
  <c r="G18" i="9"/>
  <c r="T17" i="9"/>
  <c r="S17" i="9"/>
  <c r="R17" i="9"/>
  <c r="Q17" i="9"/>
  <c r="P17" i="9"/>
  <c r="O17" i="9"/>
  <c r="N17" i="9"/>
  <c r="I17" i="9"/>
  <c r="H17" i="9"/>
  <c r="G17" i="9"/>
  <c r="T16" i="9"/>
  <c r="R16" i="9"/>
  <c r="Q16" i="9"/>
  <c r="P16" i="9"/>
  <c r="O16" i="9"/>
  <c r="N16" i="9"/>
  <c r="I16" i="9"/>
  <c r="H16" i="9"/>
  <c r="G16" i="9"/>
  <c r="T15" i="9"/>
  <c r="S15" i="9"/>
  <c r="R15" i="9"/>
  <c r="Q15" i="9"/>
  <c r="P15" i="9"/>
  <c r="O15" i="9"/>
  <c r="N15" i="9"/>
  <c r="I15" i="9"/>
  <c r="H15" i="9"/>
  <c r="G15" i="9"/>
  <c r="T14" i="9"/>
  <c r="S14" i="9"/>
  <c r="R14" i="9"/>
  <c r="Q14" i="9"/>
  <c r="P14" i="9"/>
  <c r="O14" i="9"/>
  <c r="N14" i="9"/>
  <c r="I14" i="9"/>
  <c r="H14" i="9"/>
  <c r="G14" i="9"/>
  <c r="T13" i="9"/>
  <c r="S13" i="9"/>
  <c r="R13" i="9"/>
  <c r="Q13" i="9"/>
  <c r="P13" i="9"/>
  <c r="O13" i="9"/>
  <c r="N13" i="9"/>
  <c r="I13" i="9"/>
  <c r="H13" i="9"/>
  <c r="G13" i="9"/>
  <c r="T12" i="9"/>
  <c r="S12" i="9"/>
  <c r="R12" i="9"/>
  <c r="Q12" i="9"/>
  <c r="P12" i="9"/>
  <c r="O12" i="9"/>
  <c r="N12" i="9"/>
  <c r="I12" i="9"/>
  <c r="H12" i="9"/>
  <c r="G12" i="9"/>
  <c r="T11" i="9"/>
  <c r="S11" i="9"/>
  <c r="R11" i="9"/>
  <c r="Q11" i="9"/>
  <c r="P11" i="9"/>
  <c r="O11" i="9"/>
  <c r="N11" i="9"/>
  <c r="I11" i="9"/>
  <c r="H11" i="9"/>
  <c r="G11" i="9"/>
  <c r="T10" i="9"/>
  <c r="S10" i="9"/>
  <c r="R10" i="9"/>
  <c r="Q10" i="9"/>
  <c r="P10" i="9"/>
  <c r="O10" i="9"/>
  <c r="N10" i="9"/>
  <c r="I10" i="9"/>
  <c r="H10" i="9"/>
  <c r="G10" i="9"/>
  <c r="T9" i="9"/>
  <c r="S9" i="9"/>
  <c r="R9" i="9"/>
  <c r="Q9" i="9"/>
  <c r="P9" i="9"/>
  <c r="O9" i="9"/>
  <c r="N9" i="9"/>
  <c r="I9" i="9"/>
  <c r="H9" i="9"/>
  <c r="G9" i="9"/>
  <c r="T8" i="9"/>
  <c r="S8" i="9"/>
  <c r="R8" i="9"/>
  <c r="Q8" i="9"/>
  <c r="P8" i="9"/>
  <c r="O8" i="9"/>
  <c r="N8" i="9"/>
  <c r="I8" i="9"/>
  <c r="H8" i="9"/>
  <c r="G8" i="9"/>
  <c r="T7" i="9"/>
  <c r="S7" i="9"/>
  <c r="R7" i="9"/>
  <c r="Q7" i="9"/>
  <c r="P7" i="9"/>
  <c r="O7" i="9"/>
  <c r="N7" i="9"/>
  <c r="I7" i="9"/>
  <c r="H7" i="9"/>
  <c r="G7" i="9"/>
  <c r="S8" i="4"/>
  <c r="S9" i="4"/>
  <c r="S10" i="4"/>
  <c r="S11" i="4"/>
  <c r="S12" i="4"/>
  <c r="S13" i="4"/>
  <c r="S14" i="4"/>
  <c r="S15" i="4"/>
  <c r="S16" i="4"/>
  <c r="S17" i="4"/>
  <c r="S18" i="4"/>
  <c r="S19" i="4"/>
  <c r="S20" i="4"/>
  <c r="S21" i="4"/>
  <c r="S22" i="4"/>
  <c r="R8" i="4"/>
  <c r="R9" i="4"/>
  <c r="R10" i="4"/>
  <c r="R11" i="4"/>
  <c r="R12" i="4"/>
  <c r="R13" i="4"/>
  <c r="R14" i="4"/>
  <c r="R15" i="4"/>
  <c r="R16" i="4"/>
  <c r="R17" i="4"/>
  <c r="R18" i="4"/>
  <c r="R19" i="4"/>
  <c r="R20" i="4"/>
  <c r="R21" i="4"/>
  <c r="R22" i="4"/>
  <c r="Q8" i="4"/>
  <c r="Q9" i="4"/>
  <c r="Q10" i="4"/>
  <c r="Q11" i="4"/>
  <c r="Q12" i="4"/>
  <c r="Q13" i="4"/>
  <c r="Q14" i="4"/>
  <c r="Q15" i="4"/>
  <c r="Q16" i="4"/>
  <c r="Q17" i="4"/>
  <c r="Q18" i="4"/>
  <c r="Q19" i="4"/>
  <c r="Q20" i="4"/>
  <c r="T20" i="4" s="1"/>
  <c r="W20" i="4" s="1"/>
  <c r="Q21" i="4"/>
  <c r="Q22" i="4"/>
  <c r="T22" i="4"/>
  <c r="W22" i="4" s="1"/>
  <c r="R7" i="4"/>
  <c r="S7" i="4"/>
  <c r="Q7" i="4"/>
  <c r="M22" i="4"/>
  <c r="N22" i="4" s="1"/>
  <c r="M21" i="4"/>
  <c r="P21" i="4" s="1"/>
  <c r="M20" i="4"/>
  <c r="O20" i="4" s="1"/>
  <c r="M19" i="4"/>
  <c r="O19" i="4" s="1"/>
  <c r="M18" i="4"/>
  <c r="P18" i="4" s="1"/>
  <c r="M17" i="4"/>
  <c r="O17" i="4" s="1"/>
  <c r="M16" i="4"/>
  <c r="P16" i="4" s="1"/>
  <c r="M15" i="4"/>
  <c r="O15" i="4" s="1"/>
  <c r="M14" i="4"/>
  <c r="O14" i="4" s="1"/>
  <c r="M13" i="4"/>
  <c r="P13" i="4" s="1"/>
  <c r="M12" i="4"/>
  <c r="P12" i="4" s="1"/>
  <c r="M11" i="4"/>
  <c r="P11" i="4" s="1"/>
  <c r="M10" i="4"/>
  <c r="P10" i="4" s="1"/>
  <c r="M9" i="4"/>
  <c r="O9" i="4" s="1"/>
  <c r="M8" i="4"/>
  <c r="P8" i="4" s="1"/>
  <c r="M7" i="4"/>
  <c r="N7" i="4" s="1"/>
  <c r="F8" i="4"/>
  <c r="I8" i="4" s="1"/>
  <c r="F9" i="4"/>
  <c r="I9" i="4" s="1"/>
  <c r="F10" i="4"/>
  <c r="G10" i="4" s="1"/>
  <c r="F11" i="4"/>
  <c r="G11" i="4" s="1"/>
  <c r="F12" i="4"/>
  <c r="I12" i="4" s="1"/>
  <c r="F13" i="4"/>
  <c r="G13" i="4" s="1"/>
  <c r="F14" i="4"/>
  <c r="H14" i="4" s="1"/>
  <c r="F15" i="4"/>
  <c r="I15" i="4" s="1"/>
  <c r="F16" i="4"/>
  <c r="H16" i="4" s="1"/>
  <c r="F17" i="4"/>
  <c r="I17" i="4" s="1"/>
  <c r="F18" i="4"/>
  <c r="F19" i="4"/>
  <c r="H19" i="4" s="1"/>
  <c r="F20" i="4"/>
  <c r="I20" i="4" s="1"/>
  <c r="F21" i="4"/>
  <c r="I21" i="4" s="1"/>
  <c r="F22" i="4"/>
  <c r="H22" i="4" s="1"/>
  <c r="F7" i="4"/>
  <c r="H7" i="4" s="1"/>
  <c r="L25" i="4"/>
  <c r="K25" i="4"/>
  <c r="J25" i="4"/>
  <c r="E25" i="4"/>
  <c r="D25" i="4"/>
  <c r="C25" i="4"/>
  <c r="L24" i="4"/>
  <c r="K24" i="4"/>
  <c r="J24" i="4"/>
  <c r="E24" i="4"/>
  <c r="D24" i="4"/>
  <c r="C24" i="4"/>
  <c r="L23" i="4"/>
  <c r="K23" i="4"/>
  <c r="J23" i="4"/>
  <c r="E23" i="4"/>
  <c r="D23" i="4"/>
  <c r="C23" i="4"/>
  <c r="I18" i="4"/>
  <c r="H18" i="4"/>
  <c r="G18" i="4"/>
  <c r="H17" i="4"/>
  <c r="I16" i="4"/>
  <c r="I13" i="4"/>
  <c r="H13" i="4"/>
  <c r="P22" i="4"/>
  <c r="N20" i="4"/>
  <c r="H16" i="6"/>
  <c r="M25" i="6"/>
  <c r="L25" i="6"/>
  <c r="P25" i="6" s="1"/>
  <c r="K25" i="6"/>
  <c r="J25" i="6"/>
  <c r="M24" i="6"/>
  <c r="L24" i="6"/>
  <c r="P24" i="6" s="1"/>
  <c r="K24" i="6"/>
  <c r="J24" i="6"/>
  <c r="M23" i="6"/>
  <c r="L23" i="6"/>
  <c r="K23" i="6"/>
  <c r="J23" i="6"/>
  <c r="F25" i="6"/>
  <c r="E25" i="6"/>
  <c r="I25" i="6" s="1"/>
  <c r="D25" i="6"/>
  <c r="C25" i="6"/>
  <c r="F24" i="6"/>
  <c r="E24" i="6"/>
  <c r="I24" i="6" s="1"/>
  <c r="D24" i="6"/>
  <c r="C24" i="6"/>
  <c r="F23" i="6"/>
  <c r="E23" i="6"/>
  <c r="D23" i="6"/>
  <c r="C23" i="6"/>
  <c r="T22" i="6"/>
  <c r="S22" i="6"/>
  <c r="W22" i="6" s="1"/>
  <c r="R22" i="6"/>
  <c r="Q22" i="6"/>
  <c r="T21" i="6"/>
  <c r="S21" i="6"/>
  <c r="R21" i="6"/>
  <c r="Q21" i="6"/>
  <c r="T20" i="6"/>
  <c r="S20" i="6"/>
  <c r="R20" i="6"/>
  <c r="Q20" i="6"/>
  <c r="T19" i="6"/>
  <c r="S19" i="6"/>
  <c r="W19" i="6" s="1"/>
  <c r="R19" i="6"/>
  <c r="Q19" i="6"/>
  <c r="T18" i="6"/>
  <c r="S18" i="6"/>
  <c r="W18" i="6" s="1"/>
  <c r="R18" i="6"/>
  <c r="Q18" i="6"/>
  <c r="T17" i="6"/>
  <c r="S17" i="6"/>
  <c r="R17" i="6"/>
  <c r="Q17" i="6"/>
  <c r="T16" i="6"/>
  <c r="S16" i="6"/>
  <c r="W16" i="6" s="1"/>
  <c r="R16" i="6"/>
  <c r="Q16" i="6"/>
  <c r="T15" i="6"/>
  <c r="S15" i="6"/>
  <c r="W15" i="6" s="1"/>
  <c r="R15" i="6"/>
  <c r="Q15" i="6"/>
  <c r="T14" i="6"/>
  <c r="S14" i="6"/>
  <c r="R14" i="6"/>
  <c r="Q14" i="6"/>
  <c r="T13" i="6"/>
  <c r="S13" i="6"/>
  <c r="W13" i="6" s="1"/>
  <c r="R13" i="6"/>
  <c r="Q13" i="6"/>
  <c r="T12" i="6"/>
  <c r="S12" i="6"/>
  <c r="W12" i="6" s="1"/>
  <c r="R12" i="6"/>
  <c r="Q12" i="6"/>
  <c r="T11" i="6"/>
  <c r="S11" i="6"/>
  <c r="R11" i="6"/>
  <c r="Q11" i="6"/>
  <c r="T10" i="6"/>
  <c r="S10" i="6"/>
  <c r="W10" i="6" s="1"/>
  <c r="R10" i="6"/>
  <c r="Q10" i="6"/>
  <c r="T9" i="6"/>
  <c r="S9" i="6"/>
  <c r="W9" i="6" s="1"/>
  <c r="R9" i="6"/>
  <c r="Q9" i="6"/>
  <c r="T8" i="6"/>
  <c r="S8" i="6"/>
  <c r="R8" i="6"/>
  <c r="Q8" i="6"/>
  <c r="T7" i="6"/>
  <c r="S7" i="6"/>
  <c r="W7" i="6" s="1"/>
  <c r="R7" i="6"/>
  <c r="Q7" i="6"/>
  <c r="Q7" i="3"/>
  <c r="P22" i="6"/>
  <c r="O22" i="6"/>
  <c r="N22" i="6"/>
  <c r="P21" i="6"/>
  <c r="O21" i="6"/>
  <c r="N21" i="6"/>
  <c r="P20" i="6"/>
  <c r="O20" i="6"/>
  <c r="N20" i="6"/>
  <c r="P19" i="6"/>
  <c r="O19" i="6"/>
  <c r="N19" i="6"/>
  <c r="P18" i="6"/>
  <c r="O18" i="6"/>
  <c r="N18" i="6"/>
  <c r="P17" i="6"/>
  <c r="O17" i="6"/>
  <c r="N17" i="6"/>
  <c r="P16" i="6"/>
  <c r="O16" i="6"/>
  <c r="N16" i="6"/>
  <c r="P15" i="6"/>
  <c r="O15" i="6"/>
  <c r="N15" i="6"/>
  <c r="P14" i="6"/>
  <c r="O14" i="6"/>
  <c r="N14" i="6"/>
  <c r="P13" i="6"/>
  <c r="O13" i="6"/>
  <c r="N13" i="6"/>
  <c r="P12" i="6"/>
  <c r="O12" i="6"/>
  <c r="N12" i="6"/>
  <c r="P11" i="6"/>
  <c r="O11" i="6"/>
  <c r="N11" i="6"/>
  <c r="P10" i="6"/>
  <c r="O10" i="6"/>
  <c r="N10" i="6"/>
  <c r="P9" i="6"/>
  <c r="O9" i="6"/>
  <c r="N9" i="6"/>
  <c r="P8" i="6"/>
  <c r="O8" i="6"/>
  <c r="N8" i="6"/>
  <c r="P7" i="6"/>
  <c r="O7" i="6"/>
  <c r="N7" i="6"/>
  <c r="I22" i="6"/>
  <c r="H22" i="6"/>
  <c r="G22" i="6"/>
  <c r="I21" i="6"/>
  <c r="H21" i="6"/>
  <c r="G21" i="6"/>
  <c r="I20" i="6"/>
  <c r="H20" i="6"/>
  <c r="G20" i="6"/>
  <c r="I19" i="6"/>
  <c r="H19" i="6"/>
  <c r="G19" i="6"/>
  <c r="I18" i="6"/>
  <c r="H18" i="6"/>
  <c r="G18" i="6"/>
  <c r="I17" i="6"/>
  <c r="H17" i="6"/>
  <c r="G17" i="6"/>
  <c r="I16" i="6"/>
  <c r="G16" i="6"/>
  <c r="I15" i="6"/>
  <c r="H15" i="6"/>
  <c r="G15" i="6"/>
  <c r="I14" i="6"/>
  <c r="H14" i="6"/>
  <c r="G14" i="6"/>
  <c r="I13" i="6"/>
  <c r="H13" i="6"/>
  <c r="G13" i="6"/>
  <c r="I12" i="6"/>
  <c r="H12" i="6"/>
  <c r="G12" i="6"/>
  <c r="I11" i="6"/>
  <c r="H11" i="6"/>
  <c r="G11" i="6"/>
  <c r="I10" i="6"/>
  <c r="H10" i="6"/>
  <c r="G10" i="6"/>
  <c r="I9" i="6"/>
  <c r="H9" i="6"/>
  <c r="G9" i="6"/>
  <c r="I8" i="6"/>
  <c r="H8" i="6"/>
  <c r="G8" i="6"/>
  <c r="I7" i="6"/>
  <c r="H7" i="6"/>
  <c r="G7" i="6"/>
  <c r="M25" i="3"/>
  <c r="L25" i="3"/>
  <c r="K25" i="3"/>
  <c r="J25" i="3"/>
  <c r="F25" i="3"/>
  <c r="E25" i="3"/>
  <c r="D25" i="3"/>
  <c r="C25" i="3"/>
  <c r="M24" i="3"/>
  <c r="L24" i="3"/>
  <c r="K24" i="3"/>
  <c r="J24" i="3"/>
  <c r="F24" i="3"/>
  <c r="E24" i="3"/>
  <c r="D24" i="3"/>
  <c r="C24" i="3"/>
  <c r="M23" i="3"/>
  <c r="L23" i="3"/>
  <c r="K23" i="3"/>
  <c r="J23" i="3"/>
  <c r="F23" i="3"/>
  <c r="E23" i="3"/>
  <c r="D23" i="3"/>
  <c r="C23" i="3"/>
  <c r="T22" i="3"/>
  <c r="S22" i="3"/>
  <c r="R22" i="3"/>
  <c r="Q22" i="3"/>
  <c r="P22" i="3"/>
  <c r="O22" i="3"/>
  <c r="N22" i="3"/>
  <c r="I22" i="3"/>
  <c r="H22" i="3"/>
  <c r="G22" i="3"/>
  <c r="T21" i="3"/>
  <c r="S21" i="3"/>
  <c r="R21" i="3"/>
  <c r="Q21" i="3"/>
  <c r="P21" i="3"/>
  <c r="O21" i="3"/>
  <c r="N21" i="3"/>
  <c r="I21" i="3"/>
  <c r="H21" i="3"/>
  <c r="G21" i="3"/>
  <c r="T20" i="3"/>
  <c r="S20" i="3"/>
  <c r="R20" i="3"/>
  <c r="Q20" i="3"/>
  <c r="P20" i="3"/>
  <c r="O20" i="3"/>
  <c r="N20" i="3"/>
  <c r="I20" i="3"/>
  <c r="H20" i="3"/>
  <c r="G20" i="3"/>
  <c r="T19" i="3"/>
  <c r="S19" i="3"/>
  <c r="R19" i="3"/>
  <c r="Q19" i="3"/>
  <c r="P19" i="3"/>
  <c r="O19" i="3"/>
  <c r="N19" i="3"/>
  <c r="I19" i="3"/>
  <c r="H19" i="3"/>
  <c r="G19" i="3"/>
  <c r="T18" i="3"/>
  <c r="S18" i="3"/>
  <c r="R18" i="3"/>
  <c r="Q18" i="3"/>
  <c r="P18" i="3"/>
  <c r="O18" i="3"/>
  <c r="N18" i="3"/>
  <c r="I18" i="3"/>
  <c r="H18" i="3"/>
  <c r="G18" i="3"/>
  <c r="T17" i="3"/>
  <c r="S17" i="3"/>
  <c r="R17" i="3"/>
  <c r="Q17" i="3"/>
  <c r="P17" i="3"/>
  <c r="O17" i="3"/>
  <c r="N17" i="3"/>
  <c r="I17" i="3"/>
  <c r="H17" i="3"/>
  <c r="G17" i="3"/>
  <c r="T16" i="3"/>
  <c r="S16" i="3"/>
  <c r="R16" i="3"/>
  <c r="Q16" i="3"/>
  <c r="P16" i="3"/>
  <c r="O16" i="3"/>
  <c r="N16" i="3"/>
  <c r="I16" i="3"/>
  <c r="H16" i="3"/>
  <c r="G16" i="3"/>
  <c r="T15" i="3"/>
  <c r="S15" i="3"/>
  <c r="R15" i="3"/>
  <c r="Q15" i="3"/>
  <c r="P15" i="3"/>
  <c r="O15" i="3"/>
  <c r="N15" i="3"/>
  <c r="I15" i="3"/>
  <c r="H15" i="3"/>
  <c r="G15" i="3"/>
  <c r="T14" i="3"/>
  <c r="S14" i="3"/>
  <c r="R14" i="3"/>
  <c r="Q14" i="3"/>
  <c r="P14" i="3"/>
  <c r="O14" i="3"/>
  <c r="N14" i="3"/>
  <c r="I14" i="3"/>
  <c r="H14" i="3"/>
  <c r="G14" i="3"/>
  <c r="T13" i="3"/>
  <c r="S13" i="3"/>
  <c r="R13" i="3"/>
  <c r="Q13" i="3"/>
  <c r="P13" i="3"/>
  <c r="O13" i="3"/>
  <c r="N13" i="3"/>
  <c r="I13" i="3"/>
  <c r="H13" i="3"/>
  <c r="G13" i="3"/>
  <c r="T12" i="3"/>
  <c r="S12" i="3"/>
  <c r="R12" i="3"/>
  <c r="Q12" i="3"/>
  <c r="P12" i="3"/>
  <c r="O12" i="3"/>
  <c r="N12" i="3"/>
  <c r="I12" i="3"/>
  <c r="H12" i="3"/>
  <c r="G12" i="3"/>
  <c r="T11" i="3"/>
  <c r="S11" i="3"/>
  <c r="R11" i="3"/>
  <c r="Q11" i="3"/>
  <c r="P11" i="3"/>
  <c r="O11" i="3"/>
  <c r="N11" i="3"/>
  <c r="I11" i="3"/>
  <c r="H11" i="3"/>
  <c r="G11" i="3"/>
  <c r="T10" i="3"/>
  <c r="S10" i="3"/>
  <c r="R10" i="3"/>
  <c r="Q10" i="3"/>
  <c r="P10" i="3"/>
  <c r="O10" i="3"/>
  <c r="N10" i="3"/>
  <c r="I10" i="3"/>
  <c r="H10" i="3"/>
  <c r="G10" i="3"/>
  <c r="T9" i="3"/>
  <c r="S9" i="3"/>
  <c r="R9" i="3"/>
  <c r="Q9" i="3"/>
  <c r="P9" i="3"/>
  <c r="O9" i="3"/>
  <c r="N9" i="3"/>
  <c r="I9" i="3"/>
  <c r="H9" i="3"/>
  <c r="G9" i="3"/>
  <c r="T8" i="3"/>
  <c r="S8" i="3"/>
  <c r="R8" i="3"/>
  <c r="Q8" i="3"/>
  <c r="P8" i="3"/>
  <c r="O8" i="3"/>
  <c r="N8" i="3"/>
  <c r="I8" i="3"/>
  <c r="H8" i="3"/>
  <c r="G8" i="3"/>
  <c r="T7" i="3"/>
  <c r="S7" i="3"/>
  <c r="R7" i="3"/>
  <c r="P7" i="3"/>
  <c r="O7" i="3"/>
  <c r="N7" i="3"/>
  <c r="I7" i="3"/>
  <c r="H7" i="3"/>
  <c r="G7" i="3"/>
  <c r="W7" i="10" l="1"/>
  <c r="V14" i="10"/>
  <c r="W15" i="10"/>
  <c r="V22" i="10"/>
  <c r="W14" i="10"/>
  <c r="W22" i="10"/>
  <c r="U10" i="10"/>
  <c r="V10" i="10"/>
  <c r="W8" i="10"/>
  <c r="U14" i="10"/>
  <c r="V15" i="10"/>
  <c r="W16" i="10"/>
  <c r="U22" i="10"/>
  <c r="V8" i="10"/>
  <c r="W13" i="10"/>
  <c r="U15" i="10"/>
  <c r="V20" i="10"/>
  <c r="U17" i="10"/>
  <c r="U12" i="10"/>
  <c r="V17" i="10"/>
  <c r="P25" i="10"/>
  <c r="W17" i="10"/>
  <c r="U20" i="9"/>
  <c r="N24" i="9"/>
  <c r="W9" i="9"/>
  <c r="U14" i="9"/>
  <c r="H23" i="9"/>
  <c r="O24" i="9"/>
  <c r="V11" i="9"/>
  <c r="V14" i="9"/>
  <c r="P24" i="9"/>
  <c r="W14" i="9"/>
  <c r="U10" i="6"/>
  <c r="U13" i="6"/>
  <c r="U16" i="6"/>
  <c r="U19" i="6"/>
  <c r="U22" i="6"/>
  <c r="G25" i="6"/>
  <c r="N25" i="6"/>
  <c r="V10" i="6"/>
  <c r="V13" i="6"/>
  <c r="V16" i="6"/>
  <c r="V19" i="6"/>
  <c r="V22" i="6"/>
  <c r="H25" i="6"/>
  <c r="W11" i="6"/>
  <c r="W14" i="6"/>
  <c r="W17" i="6"/>
  <c r="W20" i="6"/>
  <c r="I23" i="6"/>
  <c r="T23" i="6"/>
  <c r="P9" i="4"/>
  <c r="T14" i="4"/>
  <c r="T21" i="4"/>
  <c r="W21" i="4" s="1"/>
  <c r="W20" i="9"/>
  <c r="I23" i="9"/>
  <c r="H25" i="9"/>
  <c r="I25" i="9"/>
  <c r="O12" i="4"/>
  <c r="G14" i="4"/>
  <c r="N12" i="4"/>
  <c r="U17" i="9"/>
  <c r="P25" i="9"/>
  <c r="O25" i="6"/>
  <c r="W8" i="6"/>
  <c r="T13" i="4"/>
  <c r="W13" i="4" s="1"/>
  <c r="T12" i="4"/>
  <c r="W12" i="4" s="1"/>
  <c r="P19" i="4"/>
  <c r="V11" i="3"/>
  <c r="U8" i="10"/>
  <c r="V13" i="10"/>
  <c r="W18" i="10"/>
  <c r="U20" i="10"/>
  <c r="P23" i="10"/>
  <c r="I25" i="10"/>
  <c r="I19" i="4"/>
  <c r="T25" i="6"/>
  <c r="H11" i="4"/>
  <c r="V20" i="6"/>
  <c r="I11" i="4"/>
  <c r="P14" i="4"/>
  <c r="G12" i="4"/>
  <c r="H12" i="4"/>
  <c r="P17" i="4"/>
  <c r="H20" i="4"/>
  <c r="N15" i="4"/>
  <c r="O22" i="4"/>
  <c r="N10" i="4"/>
  <c r="O10" i="4"/>
  <c r="H10" i="4"/>
  <c r="G16" i="4"/>
  <c r="I7" i="4"/>
  <c r="N25" i="9"/>
  <c r="V11" i="10"/>
  <c r="U18" i="10"/>
  <c r="N23" i="10"/>
  <c r="G25" i="10"/>
  <c r="H24" i="9"/>
  <c r="O25" i="9"/>
  <c r="W11" i="10"/>
  <c r="U13" i="10"/>
  <c r="V18" i="10"/>
  <c r="O23" i="10"/>
  <c r="H25" i="10"/>
  <c r="W11" i="3"/>
  <c r="U7" i="10"/>
  <c r="U19" i="10"/>
  <c r="W19" i="10"/>
  <c r="V12" i="10"/>
  <c r="I23" i="3"/>
  <c r="V7" i="10"/>
  <c r="W12" i="10"/>
  <c r="V19" i="10"/>
  <c r="U21" i="10"/>
  <c r="V9" i="10"/>
  <c r="U16" i="10"/>
  <c r="V21" i="10"/>
  <c r="U9" i="10"/>
  <c r="W9" i="10"/>
  <c r="U11" i="10"/>
  <c r="V16" i="10"/>
  <c r="W21" i="10"/>
  <c r="U8" i="6"/>
  <c r="U11" i="6"/>
  <c r="U14" i="6"/>
  <c r="U17" i="6"/>
  <c r="U20" i="6"/>
  <c r="G23" i="6"/>
  <c r="V8" i="6"/>
  <c r="V11" i="6"/>
  <c r="V14" i="6"/>
  <c r="V17" i="6"/>
  <c r="H23" i="6"/>
  <c r="O23" i="6"/>
  <c r="G24" i="6"/>
  <c r="U9" i="6"/>
  <c r="U12" i="6"/>
  <c r="U15" i="6"/>
  <c r="U18" i="6"/>
  <c r="N24" i="6"/>
  <c r="V9" i="6"/>
  <c r="V12" i="6"/>
  <c r="V15" i="6"/>
  <c r="V18" i="6"/>
  <c r="H24" i="6"/>
  <c r="O24" i="6"/>
  <c r="I10" i="4"/>
  <c r="G20" i="4"/>
  <c r="Q24" i="4"/>
  <c r="G17" i="4"/>
  <c r="G22" i="4"/>
  <c r="Q25" i="4"/>
  <c r="G8" i="4"/>
  <c r="H8" i="4"/>
  <c r="G9" i="4"/>
  <c r="F23" i="4"/>
  <c r="I23" i="4" s="1"/>
  <c r="R24" i="4"/>
  <c r="N18" i="4"/>
  <c r="H9" i="4"/>
  <c r="F25" i="4"/>
  <c r="I25" i="4" s="1"/>
  <c r="O18" i="4"/>
  <c r="G19" i="4"/>
  <c r="S23" i="4"/>
  <c r="I25" i="3"/>
  <c r="G23" i="9"/>
  <c r="I24" i="9"/>
  <c r="W19" i="9"/>
  <c r="N23" i="9"/>
  <c r="W11" i="9"/>
  <c r="G24" i="9"/>
  <c r="H24" i="10"/>
  <c r="I24" i="10"/>
  <c r="G23" i="10"/>
  <c r="Q23" i="9"/>
  <c r="W10" i="9"/>
  <c r="W22" i="9"/>
  <c r="R24" i="9"/>
  <c r="V8" i="9"/>
  <c r="W21" i="9"/>
  <c r="S24" i="9"/>
  <c r="U13" i="9"/>
  <c r="U19" i="9"/>
  <c r="V13" i="9"/>
  <c r="V19" i="9"/>
  <c r="V20" i="9"/>
  <c r="W13" i="9"/>
  <c r="U18" i="9"/>
  <c r="U11" i="9"/>
  <c r="V12" i="9"/>
  <c r="V18" i="9"/>
  <c r="O23" i="9"/>
  <c r="W12" i="9"/>
  <c r="W18" i="9"/>
  <c r="P23" i="9"/>
  <c r="U10" i="9"/>
  <c r="V10" i="9"/>
  <c r="V17" i="9"/>
  <c r="V9" i="9"/>
  <c r="W17" i="9"/>
  <c r="U15" i="9"/>
  <c r="U22" i="9"/>
  <c r="T25" i="9"/>
  <c r="U21" i="9"/>
  <c r="V22" i="9"/>
  <c r="U8" i="9"/>
  <c r="W8" i="9"/>
  <c r="V15" i="9"/>
  <c r="V21" i="9"/>
  <c r="G25" i="9"/>
  <c r="W15" i="9"/>
  <c r="W16" i="9"/>
  <c r="S23" i="9"/>
  <c r="U12" i="9"/>
  <c r="Q24" i="9"/>
  <c r="U9" i="9"/>
  <c r="S25" i="9"/>
  <c r="Q23" i="10"/>
  <c r="T23" i="10"/>
  <c r="R24" i="10"/>
  <c r="S24" i="10"/>
  <c r="T24" i="10"/>
  <c r="R23" i="10"/>
  <c r="V23" i="10" s="1"/>
  <c r="S23" i="10"/>
  <c r="W23" i="10" s="1"/>
  <c r="H23" i="10"/>
  <c r="I23" i="10"/>
  <c r="Q25" i="10"/>
  <c r="R25" i="10"/>
  <c r="S25" i="10"/>
  <c r="Q24" i="10"/>
  <c r="T25" i="10"/>
  <c r="T24" i="9"/>
  <c r="U16" i="9"/>
  <c r="R23" i="9"/>
  <c r="V16" i="9"/>
  <c r="V7" i="9"/>
  <c r="T23" i="9"/>
  <c r="U7" i="9"/>
  <c r="W7" i="9"/>
  <c r="Q25" i="9"/>
  <c r="R25" i="9"/>
  <c r="R23" i="6"/>
  <c r="R25" i="6"/>
  <c r="N13" i="4"/>
  <c r="P20" i="4"/>
  <c r="T16" i="4"/>
  <c r="V16" i="4" s="1"/>
  <c r="T8" i="4"/>
  <c r="W8" i="4" s="1"/>
  <c r="T10" i="4"/>
  <c r="W10" i="4" s="1"/>
  <c r="T17" i="4"/>
  <c r="W17" i="4" s="1"/>
  <c r="O13" i="4"/>
  <c r="N21" i="4"/>
  <c r="M24" i="4"/>
  <c r="P24" i="4" s="1"/>
  <c r="R23" i="4"/>
  <c r="Q23" i="4"/>
  <c r="N11" i="4"/>
  <c r="O21" i="4"/>
  <c r="O11" i="4"/>
  <c r="N14" i="4"/>
  <c r="N19" i="4"/>
  <c r="R25" i="4"/>
  <c r="T19" i="4"/>
  <c r="W19" i="4" s="1"/>
  <c r="T18" i="4"/>
  <c r="W18" i="4" s="1"/>
  <c r="U21" i="4"/>
  <c r="T7" i="4"/>
  <c r="V7" i="4" s="1"/>
  <c r="S25" i="4"/>
  <c r="T11" i="4"/>
  <c r="W11" i="4" s="1"/>
  <c r="T15" i="4"/>
  <c r="W15" i="4" s="1"/>
  <c r="V21" i="4"/>
  <c r="V17" i="4"/>
  <c r="V19" i="4"/>
  <c r="T9" i="4"/>
  <c r="U14" i="4"/>
  <c r="U22" i="4"/>
  <c r="V14" i="4"/>
  <c r="V22" i="4"/>
  <c r="W14" i="4"/>
  <c r="U20" i="4"/>
  <c r="V20" i="4"/>
  <c r="S24" i="4"/>
  <c r="O7" i="4"/>
  <c r="P7" i="4"/>
  <c r="P15" i="4"/>
  <c r="N8" i="4"/>
  <c r="N16" i="4"/>
  <c r="M23" i="4"/>
  <c r="P23" i="4" s="1"/>
  <c r="M25" i="4"/>
  <c r="P25" i="4" s="1"/>
  <c r="O8" i="4"/>
  <c r="O16" i="4"/>
  <c r="N9" i="4"/>
  <c r="N17" i="4"/>
  <c r="I14" i="4"/>
  <c r="I22" i="4"/>
  <c r="G15" i="4"/>
  <c r="H15" i="4"/>
  <c r="G21" i="4"/>
  <c r="H21" i="4"/>
  <c r="F24" i="4"/>
  <c r="G24" i="4" s="1"/>
  <c r="G7" i="4"/>
  <c r="Q23" i="6"/>
  <c r="S23" i="6"/>
  <c r="P23" i="6"/>
  <c r="N23" i="6"/>
  <c r="T24" i="6"/>
  <c r="U21" i="6"/>
  <c r="V21" i="6"/>
  <c r="W21" i="6"/>
  <c r="Q24" i="6"/>
  <c r="R24" i="6"/>
  <c r="S24" i="6"/>
  <c r="S25" i="6"/>
  <c r="Q25" i="6"/>
  <c r="U7" i="6"/>
  <c r="V7" i="6"/>
  <c r="W9" i="3"/>
  <c r="W17" i="3"/>
  <c r="N23" i="3"/>
  <c r="O23" i="3"/>
  <c r="O24" i="3"/>
  <c r="U11" i="3"/>
  <c r="P23" i="3"/>
  <c r="P24" i="3"/>
  <c r="W19" i="3"/>
  <c r="O25" i="3"/>
  <c r="U19" i="3"/>
  <c r="U16" i="3"/>
  <c r="W22" i="3"/>
  <c r="G25" i="3"/>
  <c r="V9" i="3"/>
  <c r="V19" i="3"/>
  <c r="H24" i="3"/>
  <c r="V17" i="3"/>
  <c r="W20" i="3"/>
  <c r="I24" i="3"/>
  <c r="U22" i="3"/>
  <c r="H25" i="3"/>
  <c r="W14" i="3"/>
  <c r="U15" i="3"/>
  <c r="V22" i="3"/>
  <c r="V14" i="3"/>
  <c r="V18" i="3"/>
  <c r="N25" i="3"/>
  <c r="U12" i="3"/>
  <c r="T25" i="3"/>
  <c r="W8" i="3"/>
  <c r="U9" i="3"/>
  <c r="W12" i="3"/>
  <c r="U17" i="3"/>
  <c r="U20" i="3"/>
  <c r="P25" i="3"/>
  <c r="V20" i="3"/>
  <c r="U14" i="3"/>
  <c r="U18" i="3"/>
  <c r="N24" i="3"/>
  <c r="Q24" i="3"/>
  <c r="U13" i="3"/>
  <c r="U8" i="3"/>
  <c r="G23" i="3"/>
  <c r="T23" i="3"/>
  <c r="U10" i="3"/>
  <c r="V12" i="3"/>
  <c r="V15" i="3"/>
  <c r="W18" i="3"/>
  <c r="V21" i="3"/>
  <c r="H23" i="3"/>
  <c r="Q23" i="3"/>
  <c r="V10" i="3"/>
  <c r="W15" i="3"/>
  <c r="W21" i="3"/>
  <c r="G24" i="3"/>
  <c r="R24" i="3"/>
  <c r="W10" i="3"/>
  <c r="V13" i="3"/>
  <c r="U21" i="3"/>
  <c r="S24" i="3"/>
  <c r="W13" i="3"/>
  <c r="W16" i="3"/>
  <c r="R23" i="3"/>
  <c r="V16" i="3"/>
  <c r="S23" i="3"/>
  <c r="Q25" i="3"/>
  <c r="R25" i="3"/>
  <c r="V8" i="3"/>
  <c r="S25" i="3"/>
  <c r="T24" i="3"/>
  <c r="U7" i="3"/>
  <c r="V7" i="3"/>
  <c r="W7" i="3"/>
  <c r="T25" i="2"/>
  <c r="S25" i="2"/>
  <c r="R25" i="2"/>
  <c r="Q25" i="2"/>
  <c r="P25" i="2"/>
  <c r="O25" i="2"/>
  <c r="N25" i="2"/>
  <c r="I25" i="2"/>
  <c r="H25" i="2"/>
  <c r="G25" i="2"/>
  <c r="T24" i="2"/>
  <c r="S24" i="2"/>
  <c r="W24" i="2" s="1"/>
  <c r="R24" i="2"/>
  <c r="Q24" i="2"/>
  <c r="P24" i="2"/>
  <c r="O24" i="2"/>
  <c r="N24" i="2"/>
  <c r="I24" i="2"/>
  <c r="H24" i="2"/>
  <c r="G24" i="2"/>
  <c r="T23" i="2"/>
  <c r="S23" i="2"/>
  <c r="R23" i="2"/>
  <c r="Q23" i="2"/>
  <c r="P23" i="2"/>
  <c r="O23" i="2"/>
  <c r="N23" i="2"/>
  <c r="I23" i="2"/>
  <c r="H23" i="2"/>
  <c r="G23" i="2"/>
  <c r="W22" i="2"/>
  <c r="V22" i="2"/>
  <c r="U22" i="2"/>
  <c r="P22" i="2"/>
  <c r="I22" i="2"/>
  <c r="W21" i="2"/>
  <c r="V21" i="2"/>
  <c r="U21" i="2"/>
  <c r="P21" i="2"/>
  <c r="O21" i="2"/>
  <c r="N21" i="2"/>
  <c r="I21" i="2"/>
  <c r="H21" i="2"/>
  <c r="G21" i="2"/>
  <c r="W20" i="2"/>
  <c r="V20" i="2"/>
  <c r="U20" i="2"/>
  <c r="P20" i="2"/>
  <c r="O20" i="2"/>
  <c r="N20" i="2"/>
  <c r="I20" i="2"/>
  <c r="H20" i="2"/>
  <c r="G20" i="2"/>
  <c r="W19" i="2"/>
  <c r="V19" i="2"/>
  <c r="U19" i="2"/>
  <c r="P19" i="2"/>
  <c r="O19" i="2"/>
  <c r="N19" i="2"/>
  <c r="I19" i="2"/>
  <c r="H19" i="2"/>
  <c r="G19" i="2"/>
  <c r="W18" i="2"/>
  <c r="V18" i="2"/>
  <c r="U18" i="2"/>
  <c r="P18" i="2"/>
  <c r="O18" i="2"/>
  <c r="N18" i="2"/>
  <c r="I18" i="2"/>
  <c r="H18" i="2"/>
  <c r="G18" i="2"/>
  <c r="W17" i="2"/>
  <c r="V17" i="2"/>
  <c r="U17" i="2"/>
  <c r="P17" i="2"/>
  <c r="O17" i="2"/>
  <c r="N17" i="2"/>
  <c r="I17" i="2"/>
  <c r="H17" i="2"/>
  <c r="G17" i="2"/>
  <c r="W16" i="2"/>
  <c r="V16" i="2"/>
  <c r="U16" i="2"/>
  <c r="P16" i="2"/>
  <c r="O16" i="2"/>
  <c r="N16" i="2"/>
  <c r="I16" i="2"/>
  <c r="H16" i="2"/>
  <c r="G16" i="2"/>
  <c r="W15" i="2"/>
  <c r="V15" i="2"/>
  <c r="U15" i="2"/>
  <c r="P15" i="2"/>
  <c r="O15" i="2"/>
  <c r="N15" i="2"/>
  <c r="I15" i="2"/>
  <c r="H15" i="2"/>
  <c r="G15" i="2"/>
  <c r="W14" i="2"/>
  <c r="V14" i="2"/>
  <c r="U14" i="2"/>
  <c r="P14" i="2"/>
  <c r="I14" i="2"/>
  <c r="W13" i="2"/>
  <c r="V13" i="2"/>
  <c r="U13" i="2"/>
  <c r="P13" i="2"/>
  <c r="O13" i="2"/>
  <c r="N13" i="2"/>
  <c r="I13" i="2"/>
  <c r="H13" i="2"/>
  <c r="G13" i="2"/>
  <c r="W12" i="2"/>
  <c r="V12" i="2"/>
  <c r="U12" i="2"/>
  <c r="P12" i="2"/>
  <c r="O12" i="2"/>
  <c r="N12" i="2"/>
  <c r="I12" i="2"/>
  <c r="H12" i="2"/>
  <c r="G12" i="2"/>
  <c r="W11" i="2"/>
  <c r="V11" i="2"/>
  <c r="U11" i="2"/>
  <c r="P11" i="2"/>
  <c r="O11" i="2"/>
  <c r="N11" i="2"/>
  <c r="I11" i="2"/>
  <c r="H11" i="2"/>
  <c r="G11" i="2"/>
  <c r="W10" i="2"/>
  <c r="V10" i="2"/>
  <c r="U10" i="2"/>
  <c r="P10" i="2"/>
  <c r="O10" i="2"/>
  <c r="N10" i="2"/>
  <c r="I10" i="2"/>
  <c r="H10" i="2"/>
  <c r="G10" i="2"/>
  <c r="W9" i="2"/>
  <c r="V9" i="2"/>
  <c r="U9" i="2"/>
  <c r="P9" i="2"/>
  <c r="O9" i="2"/>
  <c r="N9" i="2"/>
  <c r="I9" i="2"/>
  <c r="H9" i="2"/>
  <c r="G9" i="2"/>
  <c r="W8" i="2"/>
  <c r="V8" i="2"/>
  <c r="U8" i="2"/>
  <c r="P8" i="2"/>
  <c r="O8" i="2"/>
  <c r="N8" i="2"/>
  <c r="I8" i="2"/>
  <c r="H8" i="2"/>
  <c r="G8" i="2"/>
  <c r="W7" i="2"/>
  <c r="V7" i="2"/>
  <c r="U7" i="2"/>
  <c r="P7" i="2"/>
  <c r="O7" i="2"/>
  <c r="N7" i="2"/>
  <c r="I7" i="2"/>
  <c r="H7" i="2"/>
  <c r="G7" i="2"/>
  <c r="U25" i="6" l="1"/>
  <c r="V23" i="6"/>
  <c r="W23" i="6"/>
  <c r="U23" i="6"/>
  <c r="U10" i="4"/>
  <c r="U12" i="4"/>
  <c r="V11" i="4"/>
  <c r="H25" i="4"/>
  <c r="V13" i="4"/>
  <c r="U13" i="4"/>
  <c r="H23" i="4"/>
  <c r="W25" i="6"/>
  <c r="V25" i="6"/>
  <c r="W25" i="9"/>
  <c r="V12" i="4"/>
  <c r="O23" i="4"/>
  <c r="T23" i="4"/>
  <c r="U23" i="4" s="1"/>
  <c r="G25" i="4"/>
  <c r="U8" i="4"/>
  <c r="V8" i="4"/>
  <c r="W16" i="4"/>
  <c r="V15" i="4"/>
  <c r="W25" i="2"/>
  <c r="V24" i="10"/>
  <c r="W25" i="10"/>
  <c r="V25" i="10"/>
  <c r="U25" i="10"/>
  <c r="U25" i="2"/>
  <c r="U24" i="2"/>
  <c r="W24" i="10"/>
  <c r="V24" i="9"/>
  <c r="U24" i="10"/>
  <c r="U23" i="10"/>
  <c r="V18" i="4"/>
  <c r="U19" i="4"/>
  <c r="U18" i="4"/>
  <c r="G23" i="4"/>
  <c r="U16" i="4"/>
  <c r="U7" i="4"/>
  <c r="U23" i="2"/>
  <c r="V24" i="2"/>
  <c r="W23" i="9"/>
  <c r="V25" i="9"/>
  <c r="U25" i="9"/>
  <c r="V23" i="9"/>
  <c r="U23" i="9"/>
  <c r="U24" i="9"/>
  <c r="W24" i="9"/>
  <c r="O24" i="4"/>
  <c r="U11" i="4"/>
  <c r="W7" i="4"/>
  <c r="U17" i="4"/>
  <c r="N24" i="4"/>
  <c r="V10" i="4"/>
  <c r="T24" i="4"/>
  <c r="U24" i="4" s="1"/>
  <c r="U15" i="4"/>
  <c r="V9" i="4"/>
  <c r="U9" i="4"/>
  <c r="W9" i="4"/>
  <c r="T25" i="4"/>
  <c r="N23" i="4"/>
  <c r="O25" i="4"/>
  <c r="N25" i="4"/>
  <c r="H24" i="4"/>
  <c r="I24" i="4"/>
  <c r="V24" i="6"/>
  <c r="U24" i="6"/>
  <c r="W24" i="6"/>
  <c r="V23" i="2"/>
  <c r="V25" i="2"/>
  <c r="W23" i="2"/>
  <c r="U23" i="3"/>
  <c r="W25" i="3"/>
  <c r="U25" i="3"/>
  <c r="V23" i="3"/>
  <c r="V25" i="3"/>
  <c r="W23" i="3"/>
  <c r="U24" i="3"/>
  <c r="V24" i="3"/>
  <c r="W24" i="3"/>
  <c r="M25" i="1"/>
  <c r="L25" i="1"/>
  <c r="P25" i="1" s="1"/>
  <c r="K25" i="1"/>
  <c r="J25" i="1"/>
  <c r="F25" i="1"/>
  <c r="E25" i="1"/>
  <c r="D25" i="1"/>
  <c r="C25" i="1"/>
  <c r="M24" i="1"/>
  <c r="L24" i="1"/>
  <c r="K24" i="1"/>
  <c r="J24" i="1"/>
  <c r="F24" i="1"/>
  <c r="E24" i="1"/>
  <c r="D24" i="1"/>
  <c r="C24" i="1"/>
  <c r="M23" i="1"/>
  <c r="L23" i="1"/>
  <c r="K23" i="1"/>
  <c r="J23" i="1"/>
  <c r="F23" i="1"/>
  <c r="E23" i="1"/>
  <c r="D23" i="1"/>
  <c r="C23" i="1"/>
  <c r="T22" i="1"/>
  <c r="S22" i="1"/>
  <c r="R22" i="1"/>
  <c r="Q22" i="1"/>
  <c r="P22" i="1"/>
  <c r="O22" i="1"/>
  <c r="N22" i="1"/>
  <c r="I22" i="1"/>
  <c r="H22" i="1"/>
  <c r="G22" i="1"/>
  <c r="T21" i="1"/>
  <c r="S21" i="1"/>
  <c r="R21" i="1"/>
  <c r="Q21" i="1"/>
  <c r="P21" i="1"/>
  <c r="O21" i="1"/>
  <c r="N21" i="1"/>
  <c r="I21" i="1"/>
  <c r="H21" i="1"/>
  <c r="G21" i="1"/>
  <c r="T20" i="1"/>
  <c r="S20" i="1"/>
  <c r="R20" i="1"/>
  <c r="Q20" i="1"/>
  <c r="P20" i="1"/>
  <c r="O20" i="1"/>
  <c r="N20" i="1"/>
  <c r="I20" i="1"/>
  <c r="H20" i="1"/>
  <c r="G20" i="1"/>
  <c r="T19" i="1"/>
  <c r="S19" i="1"/>
  <c r="W19" i="1" s="1"/>
  <c r="R19" i="1"/>
  <c r="Q19" i="1"/>
  <c r="P19" i="1"/>
  <c r="O19" i="1"/>
  <c r="N19" i="1"/>
  <c r="I19" i="1"/>
  <c r="H19" i="1"/>
  <c r="G19" i="1"/>
  <c r="T18" i="1"/>
  <c r="S18" i="1"/>
  <c r="R18" i="1"/>
  <c r="Q18" i="1"/>
  <c r="P18" i="1"/>
  <c r="O18" i="1"/>
  <c r="N18" i="1"/>
  <c r="I18" i="1"/>
  <c r="H18" i="1"/>
  <c r="G18" i="1"/>
  <c r="T17" i="1"/>
  <c r="S17" i="1"/>
  <c r="R17" i="1"/>
  <c r="Q17" i="1"/>
  <c r="P17" i="1"/>
  <c r="O17" i="1"/>
  <c r="N17" i="1"/>
  <c r="I17" i="1"/>
  <c r="H17" i="1"/>
  <c r="G17" i="1"/>
  <c r="T16" i="1"/>
  <c r="S16" i="1"/>
  <c r="R16" i="1"/>
  <c r="Q16" i="1"/>
  <c r="P16" i="1"/>
  <c r="O16" i="1"/>
  <c r="N16" i="1"/>
  <c r="I16" i="1"/>
  <c r="H16" i="1"/>
  <c r="G16" i="1"/>
  <c r="T15" i="1"/>
  <c r="S15" i="1"/>
  <c r="W15" i="1" s="1"/>
  <c r="R15" i="1"/>
  <c r="Q15" i="1"/>
  <c r="P15" i="1"/>
  <c r="O15" i="1"/>
  <c r="N15" i="1"/>
  <c r="I15" i="1"/>
  <c r="H15" i="1"/>
  <c r="G15" i="1"/>
  <c r="T14" i="1"/>
  <c r="S14" i="1"/>
  <c r="R14" i="1"/>
  <c r="Q14" i="1"/>
  <c r="P14" i="1"/>
  <c r="O14" i="1"/>
  <c r="N14" i="1"/>
  <c r="I14" i="1"/>
  <c r="H14" i="1"/>
  <c r="G14" i="1"/>
  <c r="T13" i="1"/>
  <c r="S13" i="1"/>
  <c r="W13" i="1" s="1"/>
  <c r="R13" i="1"/>
  <c r="Q13" i="1"/>
  <c r="P13" i="1"/>
  <c r="O13" i="1"/>
  <c r="N13" i="1"/>
  <c r="I13" i="1"/>
  <c r="H13" i="1"/>
  <c r="G13" i="1"/>
  <c r="T12" i="1"/>
  <c r="S12" i="1"/>
  <c r="R12" i="1"/>
  <c r="Q12" i="1"/>
  <c r="P12" i="1"/>
  <c r="O12" i="1"/>
  <c r="N12" i="1"/>
  <c r="I12" i="1"/>
  <c r="H12" i="1"/>
  <c r="G12" i="1"/>
  <c r="T11" i="1"/>
  <c r="S11" i="1"/>
  <c r="R11" i="1"/>
  <c r="Q11" i="1"/>
  <c r="P11" i="1"/>
  <c r="O11" i="1"/>
  <c r="N11" i="1"/>
  <c r="I11" i="1"/>
  <c r="H11" i="1"/>
  <c r="G11" i="1"/>
  <c r="T10" i="1"/>
  <c r="S10" i="1"/>
  <c r="R10" i="1"/>
  <c r="Q10" i="1"/>
  <c r="P10" i="1"/>
  <c r="O10" i="1"/>
  <c r="N10" i="1"/>
  <c r="I10" i="1"/>
  <c r="H10" i="1"/>
  <c r="G10" i="1"/>
  <c r="T9" i="1"/>
  <c r="S9" i="1"/>
  <c r="W9" i="1" s="1"/>
  <c r="R9" i="1"/>
  <c r="Q9" i="1"/>
  <c r="P9" i="1"/>
  <c r="O9" i="1"/>
  <c r="N9" i="1"/>
  <c r="I9" i="1"/>
  <c r="H9" i="1"/>
  <c r="G9" i="1"/>
  <c r="T8" i="1"/>
  <c r="S8" i="1"/>
  <c r="R8" i="1"/>
  <c r="Q8" i="1"/>
  <c r="P8" i="1"/>
  <c r="O8" i="1"/>
  <c r="N8" i="1"/>
  <c r="I8" i="1"/>
  <c r="H8" i="1"/>
  <c r="G8" i="1"/>
  <c r="T7" i="1"/>
  <c r="S7" i="1"/>
  <c r="R7" i="1"/>
  <c r="Q7" i="1"/>
  <c r="P7" i="1"/>
  <c r="O7" i="1"/>
  <c r="N7" i="1"/>
  <c r="I7" i="1"/>
  <c r="H7" i="1"/>
  <c r="G7" i="1"/>
  <c r="W23" i="4" l="1"/>
  <c r="V23" i="4"/>
  <c r="O25" i="1"/>
  <c r="N25" i="1"/>
  <c r="I25" i="1"/>
  <c r="U19" i="1"/>
  <c r="W20" i="1"/>
  <c r="I23" i="1"/>
  <c r="P24" i="1"/>
  <c r="V19" i="1"/>
  <c r="H24" i="1"/>
  <c r="H25" i="1"/>
  <c r="I24" i="1"/>
  <c r="U10" i="1"/>
  <c r="G24" i="1"/>
  <c r="U8" i="1"/>
  <c r="G23" i="1"/>
  <c r="V8" i="1"/>
  <c r="V14" i="1"/>
  <c r="H23" i="1"/>
  <c r="G25" i="1"/>
  <c r="W18" i="1"/>
  <c r="V11" i="1"/>
  <c r="V17" i="1"/>
  <c r="W17" i="1"/>
  <c r="V24" i="4"/>
  <c r="W24" i="4"/>
  <c r="W22" i="1"/>
  <c r="S24" i="1"/>
  <c r="N24" i="1"/>
  <c r="U11" i="1"/>
  <c r="W12" i="1"/>
  <c r="V18" i="1"/>
  <c r="W14" i="1"/>
  <c r="W11" i="1"/>
  <c r="U16" i="1"/>
  <c r="U18" i="1"/>
  <c r="T24" i="1"/>
  <c r="V10" i="1"/>
  <c r="V16" i="1"/>
  <c r="V9" i="1"/>
  <c r="W10" i="1"/>
  <c r="V22" i="1"/>
  <c r="U25" i="4"/>
  <c r="V25" i="4"/>
  <c r="W25" i="4"/>
  <c r="R23" i="1"/>
  <c r="U14" i="1"/>
  <c r="W21" i="1"/>
  <c r="U22" i="1"/>
  <c r="W16" i="1"/>
  <c r="W8" i="1"/>
  <c r="V13" i="1"/>
  <c r="V21" i="1"/>
  <c r="Q23" i="1"/>
  <c r="U17" i="1"/>
  <c r="N23" i="1"/>
  <c r="U12" i="1"/>
  <c r="U15" i="1"/>
  <c r="U20" i="1"/>
  <c r="O23" i="1"/>
  <c r="Q24" i="1"/>
  <c r="V7" i="1"/>
  <c r="T23" i="1"/>
  <c r="V12" i="1"/>
  <c r="V15" i="1"/>
  <c r="V20" i="1"/>
  <c r="P23" i="1"/>
  <c r="U13" i="1"/>
  <c r="U21" i="1"/>
  <c r="O24" i="1"/>
  <c r="R25" i="1"/>
  <c r="Q25" i="1"/>
  <c r="U7" i="1"/>
  <c r="S25" i="1"/>
  <c r="T25" i="1"/>
  <c r="S23" i="1"/>
  <c r="W7" i="1"/>
  <c r="U9" i="1"/>
  <c r="R24" i="1"/>
  <c r="U24" i="1" l="1"/>
  <c r="V23" i="1"/>
  <c r="V24" i="1"/>
  <c r="W23" i="1"/>
  <c r="W24" i="1"/>
  <c r="V25" i="1"/>
  <c r="U23" i="1"/>
  <c r="W25" i="1"/>
  <c r="U25" i="1"/>
</calcChain>
</file>

<file path=xl/sharedStrings.xml><?xml version="1.0" encoding="utf-8"?>
<sst xmlns="http://schemas.openxmlformats.org/spreadsheetml/2006/main" count="449" uniqueCount="53">
  <si>
    <t>Inhaltsverzeichnis</t>
  </si>
  <si>
    <t>KiTa-Kinder nach Personalschlüsseln und Alter des Kindes</t>
  </si>
  <si>
    <t>Datenjahr</t>
  </si>
  <si>
    <t>Link</t>
  </si>
  <si>
    <t>Tab148_i79_lm24: KiTa-Kinder nach Personalschlüssel-Empfehlung der Bertelsmann Stiftung* und Alter in den Bundesländern am 01.03.2023 (Anzahl; Anteil in %)</t>
  </si>
  <si>
    <t>Tab148_i79_lm23: KiTa-Kinder nach Personalschlüssel-Empfehlung der Bertelsmann Stiftung* und Alter in den Bundesländern am 01.03.2022** (Anzahl; Anteil in %)</t>
  </si>
  <si>
    <t>Tab148_i79_lm22: KiTa-Kinder nach Personalschlüssel-Empfehlung der Bertelsmann Stiftung* und Alter in den Bundesländern am 01.03.2021 (Anzahl; Anteil in %)</t>
  </si>
  <si>
    <t>Tab148_i79_lm21: KiTa-Kinder nach Personalschlüssel-Empfehlung der Bertelsmann Stiftung* und Alter in den Bundesländern am 01.03.2020 (Anzahl; Anteil in %)</t>
  </si>
  <si>
    <t>Tab148_i79_lm20: KiTa-Kinder nach Personalschlüssel-Empfehlung der Bertelsmann Stiftung* und Alter in den Bundesländern am 01.03.2019 (Anzahl; Anteil in %)</t>
  </si>
  <si>
    <t>Tab148_i79_lm19: KiTa-Kinder nach Personalschlüssel-Empfehlung der Bertelsmann Stiftung* und Alter in den Bundesländern am 01.03.2018 (Anzahl; Anteil in %)</t>
  </si>
  <si>
    <t>Tab148_i79_lm18: KiTa-Kinder nach Personalschlüssel-Empfehlung der Bertelsmann Stiftung* und Alter in den Bundesländern am 01.03.2017 (Anzahl; Anteil in %)</t>
  </si>
  <si>
    <t>Bundesland</t>
  </si>
  <si>
    <t>Unter 3-jährige Kinder nach Personalschlüsseln</t>
  </si>
  <si>
    <t>Ab 3-jährige Kinder nach Personalschlüsseln</t>
  </si>
  <si>
    <t>Kinder nach Personalschlüsseln</t>
  </si>
  <si>
    <t>Personalschlüssel …</t>
  </si>
  <si>
    <t>Insgesamt</t>
  </si>
  <si>
    <t>unterhalb der Empfehlung*</t>
  </si>
  <si>
    <t>entspricht der Empfehlung*</t>
  </si>
  <si>
    <t>ungünstiger als Empfehlung*</t>
  </si>
  <si>
    <t>Anzahl</t>
  </si>
  <si>
    <t>In %</t>
  </si>
  <si>
    <t>Baden-Württemberg</t>
  </si>
  <si>
    <t>Bayern</t>
  </si>
  <si>
    <t>Berlin</t>
  </si>
  <si>
    <t>Brandenburg</t>
  </si>
  <si>
    <t>Bremen</t>
  </si>
  <si>
    <t>Hamburg</t>
  </si>
  <si>
    <t>Hessen</t>
  </si>
  <si>
    <t>Mecklenburg-Vorpommern</t>
  </si>
  <si>
    <t>Niedersachsen</t>
  </si>
  <si>
    <t>Nordrhein Westfalen</t>
  </si>
  <si>
    <t>Rheinland-Pfalz</t>
  </si>
  <si>
    <t>Saarland</t>
  </si>
  <si>
    <t>Sachsen</t>
  </si>
  <si>
    <t>Sachsen-Anhalt</t>
  </si>
  <si>
    <t>Schleswig-Holstein</t>
  </si>
  <si>
    <t>Thüringen</t>
  </si>
  <si>
    <t>Ostdeutschland (mit Berlin)</t>
  </si>
  <si>
    <t>Westdeutschland</t>
  </si>
  <si>
    <t>Deutschland</t>
  </si>
  <si>
    <t xml:space="preserve">* Bei der vorliegenden Auswertung werden die betreuten Kinder in KiTas nach Alter betrachtet, die sich in Gruppen befinden, in denen der Personalschlüssel entweder unterhalb der Empfehlung liegt, der Empfehlung entspricht (+- Tolerangrenze von 0,5) sowie ungünstiger als die Empfehlung ist. Die Empfehlungen je nach Gruppentyp lauten wie folgt:
•	„Krippengruppe“: Dies sind alle Gruppen, in denen ausschließlich Kinder unter 3 Jahren sind. Die Personalschlüssel-Empfehlung der Bertelsmann Stiftung liegt für diese Gruppe bei 1:3,0. 
•	„Kindergartengruppe“: Dies sind alle Gruppen, in denen ausschließlich Kinder von 3 Jahren bis zum Schuleintritt sind. Die Personalschlüssel-Empfehlung der Bertelsmann Stiftung liegt für diese Gruppe bei 1:7,5.  
•	„Für 2-Jährige geöffnete Kindergartengruppe“: Dies sind Gruppen mit 15 und mehr Kindern, in denen neben Kindern ab einem Alter von 3 Jahren bis zum Schulbesuch auch bis zu fünf 2-jährige Kinder betreut werden. Die Personalschlüssel-Empfehlung nach Haug-Schnabel/Bensel (2016) liegt für diese Gruppe bei 1:4,9.  
•	„Gruppe mit Kindern unter 4 Jahren“: Dies sind alle Gruppen, die nicht den Krippengruppen zugeordnet wurden und in denen ausschließlich Kinder unter 4 Jahren sind. Die Personalschlüssel-Empfehlung der Bertelsmann Stiftung liegt für diese Gruppe bei 1:3,0.
•	„Altersübergreifende Gruppe“: Hierunter fallen diejenigen Gruppen, die nicht den vorangegangenen Gruppentypen zugeordnet wurden. Diese Gruppe setzt sich aus altersgruppenübergreifenden Gruppen mit Kindern von 0 Jahren bis zum Schuleintritt und altersgruppenübergreifenden Gruppen mit Schulkindern zusammen. Sprachlich exakt müsste diese Gruppenform „altersgruppenübergreifende Gruppen“ heißen.  Die Personalschlüssel-Empfehlung nach Haug-Schnabel/Bensel liegt für diese Gruppe bei 1:3,75.
Unberücksichtigt bleiben Gruppen, in denen nur Schulkinder sind. 
</t>
  </si>
  <si>
    <t>Literaturangabe für Empfehlungen: Haug-Schnabel, Gabriele/Bensel, Joachim (2016): Kinder unter 3 – Bildung, Erziehung und Betreuung von Kleinstkindern. Kindergarten heute – wissen kompakt. 12., überarb. Aufl. Freiburg.</t>
  </si>
  <si>
    <t>Quelle: FDZ der Statistischen Ämter des Bundes und der Länder, Kinder und tätige Personen in Tageseinrichtungen und in öffentlich geförderter Kindertagespflege, 2023; berechnet vom Österreichischen Institut für Familienforschung an der Universität Wien, 2024.</t>
  </si>
  <si>
    <t>** Bei einigen der hier ausgewiesenen Daten kommt es zu größeren Abweichungen zwischen Median und Mittelwert sowie zu besonders hohen Standardabweichungen. Grund hierfür sind Ausreißer mit besonders hohen Personalschlüsseln, welche erstmalig aufgrund einer Änderung in der Gruppenzuweisung des pädagogischen Personals seitens des Statistischen Bundesamtes ab 01.03.2021 zustande kommen. Weitere Informationen finden Sie hier: https://ub-deposit.fernuni-hagen.de/receive/mir_mods_00001965.</t>
  </si>
  <si>
    <t>Quelle: FDZ der Statistischen Ämter des Bundes und der Länder, Kinder und tätige Personen in Tageseinrichtungen und in öffentlich geförderter Kindertagespflege, 2022; berechnet vom LG Empirische Bildungsforschung der FernUniversität in Hagen, 2023.</t>
  </si>
  <si>
    <t>Quelle: FDZ der Statistischen Ämter des Bundes und der Länder, Kinder und tätige Personen in Tageseinrichtungen und in öffentlich geförderter Kindertagespflege, 2021; berechnet vom LG Empirische Bildungsforschung der FernUniversität in Hagen, 2022.</t>
  </si>
  <si>
    <t>Quelle: FDZ der Statistischen Ämter des Bundes und der Länder, Kinder und tätige Personen in Tageseinrichtungen und in öffentlich geförderter Kindertagespflege, 2020; berechnet vom LG Empirische Bildungsforschung der FernUniversität in Hagen, 2021.</t>
  </si>
  <si>
    <t>.</t>
  </si>
  <si>
    <t>. Wert unterliegt nach Angaben des Statistischen Bundesamtes der Geheimhaltung</t>
  </si>
  <si>
    <t>Quelle: FDZ der Statistischen Ämter des Bundes und der Länder, Kinder und tätige Personen in Tageseinrichtungen und in öffentlich geförderter Kindertagespflege, 2019; berechnet von der Bertelsmann Stiftung, 2020.</t>
  </si>
  <si>
    <t>Quelle: FDZ der Statistischen Ämter des Bundes und der Länder, Kinder und tätige Personen in Tageseinrichtungen und in öffentlich geförderter Kindertagespflege, 2018; berechnet von der Bertelsmann Stiftung, 2023.</t>
  </si>
  <si>
    <t>Quelle: FDZ der Statistischen Ämter des Bundes und der Länder, Kinder und tätige Personen in Tageseinrichtungen und in öffentlich geförderter Kindertagespflege, 2017; berechnet von der Bertelsmann Stiftung,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</si>
</sst>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
    <numFmt numFmtId="166" formatCode="#,##0.0"/>
  </numFmts>
  <fonts count="20">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7"/>
      <color rgb="FF010205"/>
      <name val="Arial"/>
      <family val="2"/>
    </font>
    <font>
      <u/>
      <sz val="10"/>
      <color theme="10"/>
      <name val="Arial"/>
      <family val="2"/>
    </font>
    <font>
      <sz val="12"/>
      <color theme="1"/>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u/>
      <sz val="12"/>
      <color theme="10"/>
      <name val="Calibri"/>
      <family val="2"/>
      <scheme val="minor"/>
    </font>
    <font>
      <sz val="10"/>
      <name val="Arial"/>
      <family val="2"/>
    </font>
    <font>
      <sz val="11"/>
      <name val="Calibri"/>
      <family val="2"/>
      <scheme val="minor"/>
    </font>
    <font>
      <sz val="11"/>
      <color rgb="FF000000"/>
      <name val="Calibri"/>
      <family val="2"/>
      <scheme val="minor"/>
    </font>
    <font>
      <b/>
      <sz val="11"/>
      <name val="Calibri"/>
      <family val="2"/>
      <scheme val="minor"/>
    </font>
    <font>
      <i/>
      <sz val="11"/>
      <name val="Calibri"/>
      <family val="2"/>
      <scheme val="minor"/>
    </font>
    <font>
      <b/>
      <sz val="12"/>
      <color rgb="FFC00000"/>
      <name val="Calibri"/>
      <family val="2"/>
      <scheme val="minor"/>
    </font>
    <font>
      <sz val="12"/>
      <color theme="10"/>
      <name val="Calibri"/>
      <family val="2"/>
      <scheme val="minor"/>
    </font>
  </fonts>
  <fills count="8">
    <fill>
      <patternFill patternType="none"/>
    </fill>
    <fill>
      <patternFill patternType="gray125"/>
    </fill>
    <fill>
      <patternFill patternType="solid">
        <fgColor rgb="FFEEE7CF"/>
        <bgColor indexed="64"/>
      </patternFill>
    </fill>
    <fill>
      <patternFill patternType="solid">
        <fgColor rgb="FFDED9C4"/>
        <bgColor indexed="64"/>
      </patternFill>
    </fill>
    <fill>
      <patternFill patternType="solid">
        <fgColor rgb="FFDAEEF3"/>
        <bgColor indexed="64"/>
      </patternFill>
    </fill>
    <fill>
      <patternFill patternType="solid">
        <fgColor rgb="FFDBEEF5"/>
        <bgColor indexed="64"/>
      </patternFill>
    </fill>
    <fill>
      <patternFill patternType="solid">
        <fgColor rgb="FFF2F2F2"/>
        <bgColor indexed="64"/>
      </patternFill>
    </fill>
    <fill>
      <patternFill patternType="solid">
        <fgColor theme="0" tint="-4.9989318521683403E-2"/>
        <bgColor indexed="64"/>
      </patternFill>
    </fill>
  </fills>
  <borders count="18">
    <border>
      <left/>
      <right/>
      <top/>
      <bottom/>
      <diagonal/>
    </border>
    <border>
      <left style="thin">
        <color auto="1"/>
      </left>
      <right/>
      <top style="thin">
        <color indexed="64"/>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auto="1"/>
      </left>
      <right/>
      <top/>
      <bottom/>
      <diagonal/>
    </border>
    <border>
      <left style="thin">
        <color auto="1"/>
      </left>
      <right style="thin">
        <color auto="1"/>
      </right>
      <top style="thin">
        <color indexed="64"/>
      </top>
      <bottom style="thin">
        <color indexed="64"/>
      </bottom>
      <diagonal/>
    </border>
    <border>
      <left style="thin">
        <color auto="1"/>
      </left>
      <right/>
      <top/>
      <bottom style="thin">
        <color indexed="64"/>
      </bottom>
      <diagonal/>
    </border>
    <border>
      <left/>
      <right style="thin">
        <color auto="1"/>
      </right>
      <top/>
      <bottom/>
      <diagonal/>
    </border>
    <border>
      <left style="thin">
        <color indexed="64"/>
      </left>
      <right style="thin">
        <color indexed="64"/>
      </right>
      <top style="thin">
        <color indexed="64"/>
      </top>
      <bottom/>
      <diagonal/>
    </border>
    <border>
      <left/>
      <right/>
      <top style="thin">
        <color auto="1"/>
      </top>
      <bottom/>
      <diagonal/>
    </border>
    <border>
      <left style="thin">
        <color indexed="64"/>
      </left>
      <right style="thin">
        <color indexed="64"/>
      </right>
      <top/>
      <bottom/>
      <diagonal/>
    </border>
    <border>
      <left style="thin">
        <color indexed="64"/>
      </left>
      <right style="thin">
        <color auto="1"/>
      </right>
      <top/>
      <bottom style="thin">
        <color indexed="64"/>
      </bottom>
      <diagonal/>
    </border>
    <border>
      <left/>
      <right/>
      <top/>
      <bottom style="thin">
        <color indexed="64"/>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bottom/>
      <diagonal/>
    </border>
    <border>
      <left style="thin">
        <color rgb="FF000000"/>
      </left>
      <right/>
      <top/>
      <bottom/>
      <diagonal/>
    </border>
  </borders>
  <cellStyleXfs count="53">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applyNumberFormat="0" applyFill="0" applyBorder="0" applyAlignment="0" applyProtection="0"/>
    <xf numFmtId="0" fontId="6" fillId="0" borderId="0"/>
    <xf numFmtId="0" fontId="12" fillId="0" borderId="0" applyNumberFormat="0" applyFill="0" applyBorder="0" applyAlignment="0" applyProtection="0"/>
    <xf numFmtId="0" fontId="12" fillId="0" borderId="0" applyNumberFormat="0" applyFill="0" applyBorder="0" applyAlignment="0" applyProtection="0"/>
    <xf numFmtId="0" fontId="1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83">
    <xf numFmtId="0" fontId="0" fillId="0" borderId="0" xfId="0"/>
    <xf numFmtId="0" fontId="3" fillId="0" borderId="0" xfId="1"/>
    <xf numFmtId="164" fontId="3" fillId="0" borderId="0" xfId="1" applyNumberFormat="1"/>
    <xf numFmtId="0" fontId="3" fillId="0" borderId="0" xfId="1" applyAlignment="1">
      <alignment vertical="center"/>
    </xf>
    <xf numFmtId="3" fontId="3" fillId="0" borderId="0" xfId="1" applyNumberFormat="1"/>
    <xf numFmtId="165" fontId="4" fillId="0" borderId="0" xfId="2" applyNumberFormat="1" applyFont="1" applyAlignment="1">
      <alignment horizontal="right" vertical="top"/>
    </xf>
    <xf numFmtId="165" fontId="4" fillId="0" borderId="0" xfId="3" applyNumberFormat="1" applyFont="1" applyAlignment="1">
      <alignment horizontal="right" vertical="top"/>
    </xf>
    <xf numFmtId="166" fontId="3" fillId="0" borderId="0" xfId="1" applyNumberFormat="1"/>
    <xf numFmtId="0" fontId="3" fillId="0" borderId="0" xfId="0" applyFont="1"/>
    <xf numFmtId="0" fontId="6" fillId="2" borderId="0" xfId="38" applyFill="1"/>
    <xf numFmtId="0" fontId="6" fillId="0" borderId="0" xfId="38"/>
    <xf numFmtId="0" fontId="14" fillId="0" borderId="1" xfId="38" applyFont="1" applyBorder="1" applyAlignment="1">
      <alignment vertical="center"/>
    </xf>
    <xf numFmtId="3" fontId="14" fillId="0" borderId="5" xfId="41" applyNumberFormat="1" applyFont="1" applyBorder="1" applyAlignment="1">
      <alignment horizontal="right" vertical="center" indent="4"/>
    </xf>
    <xf numFmtId="3" fontId="15" fillId="0" borderId="16" xfId="42" applyNumberFormat="1" applyFont="1" applyBorder="1" applyAlignment="1">
      <alignment horizontal="right" vertical="center" indent="4"/>
    </xf>
    <xf numFmtId="164" fontId="14" fillId="0" borderId="9" xfId="41" applyNumberFormat="1" applyFont="1" applyBorder="1" applyAlignment="1">
      <alignment horizontal="right" vertical="center" indent="6"/>
    </xf>
    <xf numFmtId="0" fontId="14" fillId="5" borderId="5" xfId="38" applyFont="1" applyFill="1" applyBorder="1" applyAlignment="1">
      <alignment vertical="center"/>
    </xf>
    <xf numFmtId="3" fontId="14" fillId="5" borderId="5" xfId="41" applyNumberFormat="1" applyFont="1" applyFill="1" applyBorder="1" applyAlignment="1">
      <alignment horizontal="right" vertical="center" indent="4"/>
    </xf>
    <xf numFmtId="3" fontId="15" fillId="5" borderId="16" xfId="42" applyNumberFormat="1" applyFont="1" applyFill="1" applyBorder="1" applyAlignment="1">
      <alignment horizontal="right" vertical="center" indent="4"/>
    </xf>
    <xf numFmtId="164" fontId="14" fillId="5" borderId="11" xfId="41" applyNumberFormat="1" applyFont="1" applyFill="1" applyBorder="1" applyAlignment="1">
      <alignment horizontal="right" vertical="center" indent="6"/>
    </xf>
    <xf numFmtId="0" fontId="14" fillId="0" borderId="5" xfId="38" applyFont="1" applyBorder="1" applyAlignment="1">
      <alignment vertical="center"/>
    </xf>
    <xf numFmtId="164" fontId="14" fillId="0" borderId="11" xfId="41" applyNumberFormat="1" applyFont="1" applyBorder="1" applyAlignment="1">
      <alignment horizontal="right" vertical="center" indent="6"/>
    </xf>
    <xf numFmtId="3" fontId="15" fillId="0" borderId="16" xfId="44" applyNumberFormat="1" applyFont="1" applyBorder="1" applyAlignment="1">
      <alignment horizontal="right" vertical="center" indent="4"/>
    </xf>
    <xf numFmtId="0" fontId="14" fillId="5" borderId="7" xfId="38" applyFont="1" applyFill="1" applyBorder="1" applyAlignment="1">
      <alignment vertical="center"/>
    </xf>
    <xf numFmtId="3" fontId="14" fillId="5" borderId="7" xfId="41" applyNumberFormat="1" applyFont="1" applyFill="1" applyBorder="1" applyAlignment="1">
      <alignment horizontal="right" vertical="center" indent="4"/>
    </xf>
    <xf numFmtId="0" fontId="14" fillId="3" borderId="11" xfId="38" applyFont="1" applyFill="1" applyBorder="1" applyAlignment="1">
      <alignment vertical="center"/>
    </xf>
    <xf numFmtId="3" fontId="14" fillId="3" borderId="1" xfId="41" applyNumberFormat="1" applyFont="1" applyFill="1" applyBorder="1" applyAlignment="1">
      <alignment horizontal="right" vertical="center" indent="4"/>
    </xf>
    <xf numFmtId="164" fontId="14" fillId="3" borderId="9" xfId="41" applyNumberFormat="1" applyFont="1" applyFill="1" applyBorder="1" applyAlignment="1">
      <alignment horizontal="right" vertical="center" indent="6"/>
    </xf>
    <xf numFmtId="0" fontId="14" fillId="0" borderId="11" xfId="38" applyFont="1" applyBorder="1" applyAlignment="1">
      <alignment vertical="center"/>
    </xf>
    <xf numFmtId="0" fontId="14" fillId="3" borderId="12" xfId="38" applyFont="1" applyFill="1" applyBorder="1" applyAlignment="1">
      <alignment vertical="center"/>
    </xf>
    <xf numFmtId="3" fontId="14" fillId="3" borderId="7" xfId="41" applyNumberFormat="1" applyFont="1" applyFill="1" applyBorder="1" applyAlignment="1">
      <alignment horizontal="right" vertical="center" indent="4"/>
    </xf>
    <xf numFmtId="164" fontId="14" fillId="3" borderId="12" xfId="41" applyNumberFormat="1" applyFont="1" applyFill="1" applyBorder="1" applyAlignment="1">
      <alignment horizontal="right" vertical="center" indent="6"/>
    </xf>
    <xf numFmtId="3" fontId="15" fillId="0" borderId="17" xfId="42" applyNumberFormat="1" applyFont="1" applyBorder="1" applyAlignment="1">
      <alignment horizontal="right" vertical="center" indent="4"/>
    </xf>
    <xf numFmtId="3" fontId="15" fillId="5" borderId="17" xfId="42" applyNumberFormat="1" applyFont="1" applyFill="1" applyBorder="1" applyAlignment="1">
      <alignment horizontal="right" vertical="center" indent="4"/>
    </xf>
    <xf numFmtId="3" fontId="15" fillId="0" borderId="17" xfId="44" applyNumberFormat="1" applyFont="1" applyBorder="1" applyAlignment="1">
      <alignment horizontal="right" vertical="center" indent="4"/>
    </xf>
    <xf numFmtId="0" fontId="2" fillId="0" borderId="0" xfId="46"/>
    <xf numFmtId="0" fontId="15" fillId="0" borderId="0" xfId="46" applyFont="1" applyAlignment="1">
      <alignment horizontal="left" vertical="top" wrapText="1"/>
    </xf>
    <xf numFmtId="0" fontId="1" fillId="0" borderId="0" xfId="1" applyFont="1" applyAlignment="1">
      <alignment vertical="center"/>
    </xf>
    <xf numFmtId="0" fontId="1" fillId="7" borderId="6" xfId="1" applyFont="1" applyFill="1" applyBorder="1" applyAlignment="1">
      <alignment horizontal="center" vertical="center" wrapText="1"/>
    </xf>
    <xf numFmtId="49" fontId="1" fillId="7" borderId="6" xfId="1" applyNumberFormat="1" applyFont="1" applyFill="1" applyBorder="1" applyAlignment="1">
      <alignment horizontal="center" vertical="center" wrapText="1"/>
    </xf>
    <xf numFmtId="0" fontId="12" fillId="2" borderId="0" xfId="40" applyFill="1" applyBorder="1" applyAlignment="1">
      <alignment horizontal="left" wrapText="1"/>
    </xf>
    <xf numFmtId="0" fontId="7" fillId="2" borderId="0" xfId="38" applyFont="1" applyFill="1" applyAlignment="1">
      <alignment horizontal="center" vertical="top"/>
    </xf>
    <xf numFmtId="0" fontId="8" fillId="2" borderId="0" xfId="38" applyFont="1" applyFill="1" applyAlignment="1">
      <alignment horizontal="center" vertical="top"/>
    </xf>
    <xf numFmtId="0" fontId="9" fillId="0" borderId="0" xfId="38" applyFont="1" applyAlignment="1">
      <alignment horizontal="center" vertical="center"/>
    </xf>
    <xf numFmtId="0" fontId="10" fillId="0" borderId="0" xfId="38" applyFont="1" applyAlignment="1">
      <alignment horizontal="center" vertical="center"/>
    </xf>
    <xf numFmtId="0" fontId="11" fillId="3" borderId="6" xfId="38" applyFont="1" applyFill="1" applyBorder="1" applyAlignment="1">
      <alignment horizontal="center" vertical="center"/>
    </xf>
    <xf numFmtId="0" fontId="11" fillId="3" borderId="9" xfId="38" applyFont="1" applyFill="1" applyBorder="1" applyAlignment="1">
      <alignment horizontal="center" vertical="center"/>
    </xf>
    <xf numFmtId="0" fontId="18" fillId="0" borderId="13" xfId="1" applyFont="1" applyBorder="1" applyAlignment="1">
      <alignment horizontal="left"/>
    </xf>
    <xf numFmtId="0" fontId="1" fillId="7" borderId="2" xfId="1" applyFont="1" applyFill="1" applyBorder="1" applyAlignment="1">
      <alignment horizontal="center" vertical="center"/>
    </xf>
    <xf numFmtId="0" fontId="3" fillId="7" borderId="3" xfId="1" applyFill="1" applyBorder="1" applyAlignment="1">
      <alignment horizontal="center" vertical="center"/>
    </xf>
    <xf numFmtId="0" fontId="3" fillId="7" borderId="4" xfId="1" applyFill="1" applyBorder="1" applyAlignment="1">
      <alignment horizontal="center" vertical="center"/>
    </xf>
    <xf numFmtId="0" fontId="3" fillId="7" borderId="9" xfId="1" applyFill="1" applyBorder="1" applyAlignment="1">
      <alignment horizontal="center" vertical="center"/>
    </xf>
    <xf numFmtId="0" fontId="3" fillId="7" borderId="12" xfId="1" applyFill="1" applyBorder="1" applyAlignment="1">
      <alignment horizontal="center" vertical="center"/>
    </xf>
    <xf numFmtId="0" fontId="15" fillId="0" borderId="0" xfId="46" applyFont="1" applyAlignment="1">
      <alignment horizontal="left" vertical="top" wrapText="1"/>
    </xf>
    <xf numFmtId="0" fontId="16" fillId="6" borderId="9"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6" fillId="6" borderId="12" xfId="0" applyFont="1" applyFill="1" applyBorder="1" applyAlignment="1">
      <alignment horizontal="center" vertical="center" wrapText="1"/>
    </xf>
    <xf numFmtId="0" fontId="3" fillId="7" borderId="2" xfId="1" applyFill="1" applyBorder="1" applyAlignment="1">
      <alignment horizontal="center" vertical="center"/>
    </xf>
    <xf numFmtId="0" fontId="17" fillId="3" borderId="2" xfId="38" applyFont="1" applyFill="1" applyBorder="1" applyAlignment="1">
      <alignment horizontal="center" vertical="center" wrapText="1"/>
    </xf>
    <xf numFmtId="0" fontId="17" fillId="3" borderId="3" xfId="38" applyFont="1" applyFill="1" applyBorder="1" applyAlignment="1">
      <alignment horizontal="center" vertical="center" wrapText="1"/>
    </xf>
    <xf numFmtId="0" fontId="17" fillId="3" borderId="4" xfId="38" applyFont="1" applyFill="1" applyBorder="1" applyAlignment="1">
      <alignment horizontal="center" vertical="center" wrapText="1"/>
    </xf>
    <xf numFmtId="0" fontId="15" fillId="0" borderId="10" xfId="46" applyFont="1" applyBorder="1" applyAlignment="1">
      <alignment horizontal="left" vertical="top" wrapText="1"/>
    </xf>
    <xf numFmtId="0" fontId="6" fillId="4" borderId="1" xfId="38" applyFont="1" applyFill="1" applyBorder="1" applyAlignment="1">
      <alignment horizontal="center" vertical="center"/>
    </xf>
    <xf numFmtId="0" fontId="6" fillId="4" borderId="14" xfId="38" applyFont="1" applyFill="1" applyBorder="1" applyAlignment="1">
      <alignment horizontal="center" vertical="center"/>
    </xf>
    <xf numFmtId="0" fontId="19" fillId="4" borderId="1" xfId="37" applyFont="1" applyFill="1" applyBorder="1" applyAlignment="1">
      <alignment horizontal="left" vertical="center" wrapText="1" indent="1"/>
    </xf>
    <xf numFmtId="0" fontId="19" fillId="4" borderId="10" xfId="37" applyFont="1" applyFill="1" applyBorder="1" applyAlignment="1">
      <alignment horizontal="left" vertical="center" wrapText="1" indent="1"/>
    </xf>
    <xf numFmtId="0" fontId="19" fillId="4" borderId="14" xfId="37" applyFont="1" applyFill="1" applyBorder="1" applyAlignment="1">
      <alignment horizontal="left" vertical="center" wrapText="1" indent="1"/>
    </xf>
    <xf numFmtId="0" fontId="6" fillId="0" borderId="5" xfId="38" applyFont="1" applyBorder="1" applyAlignment="1">
      <alignment horizontal="center" vertical="center"/>
    </xf>
    <xf numFmtId="0" fontId="6" fillId="0" borderId="8" xfId="38" applyFont="1" applyBorder="1" applyAlignment="1">
      <alignment horizontal="center" vertical="center"/>
    </xf>
    <xf numFmtId="0" fontId="19" fillId="0" borderId="5" xfId="37" applyFont="1" applyBorder="1" applyAlignment="1">
      <alignment horizontal="left" vertical="center" wrapText="1" indent="1"/>
    </xf>
    <xf numFmtId="0" fontId="19" fillId="0" borderId="0" xfId="37" applyFont="1" applyBorder="1" applyAlignment="1">
      <alignment horizontal="left" vertical="center" wrapText="1" indent="1"/>
    </xf>
    <xf numFmtId="0" fontId="19" fillId="0" borderId="8" xfId="37" applyFont="1" applyBorder="1" applyAlignment="1">
      <alignment horizontal="left" vertical="center" wrapText="1" indent="1"/>
    </xf>
    <xf numFmtId="0" fontId="6" fillId="4" borderId="5" xfId="38" applyFont="1" applyFill="1" applyBorder="1" applyAlignment="1">
      <alignment horizontal="center" vertical="center"/>
    </xf>
    <xf numFmtId="0" fontId="6" fillId="4" borderId="0" xfId="38" applyFont="1" applyFill="1" applyAlignment="1">
      <alignment horizontal="center" vertical="center"/>
    </xf>
    <xf numFmtId="0" fontId="19" fillId="4" borderId="5" xfId="37" applyFont="1" applyFill="1" applyBorder="1" applyAlignment="1">
      <alignment horizontal="left" vertical="center" wrapText="1" indent="1"/>
    </xf>
    <xf numFmtId="0" fontId="19" fillId="4" borderId="0" xfId="37" applyFont="1" applyFill="1" applyBorder="1" applyAlignment="1">
      <alignment horizontal="left" vertical="center" wrapText="1" indent="1"/>
    </xf>
    <xf numFmtId="0" fontId="19" fillId="4" borderId="8" xfId="37" applyFont="1" applyFill="1" applyBorder="1" applyAlignment="1">
      <alignment horizontal="left" vertical="center" wrapText="1" indent="1"/>
    </xf>
    <xf numFmtId="0" fontId="6" fillId="0" borderId="0" xfId="38" applyFont="1" applyAlignment="1">
      <alignment horizontal="center" vertical="center"/>
    </xf>
    <xf numFmtId="0" fontId="6" fillId="4" borderId="7" xfId="38" applyFont="1" applyFill="1" applyBorder="1" applyAlignment="1">
      <alignment horizontal="center" vertical="center"/>
    </xf>
    <xf numFmtId="0" fontId="6" fillId="4" borderId="13" xfId="38" applyFont="1" applyFill="1" applyBorder="1" applyAlignment="1">
      <alignment horizontal="center" vertical="center"/>
    </xf>
    <xf numFmtId="0" fontId="19" fillId="4" borderId="7" xfId="37" applyFont="1" applyFill="1" applyBorder="1" applyAlignment="1">
      <alignment horizontal="left" vertical="center" wrapText="1" indent="1"/>
    </xf>
    <xf numFmtId="0" fontId="19" fillId="4" borderId="13" xfId="37" applyFont="1" applyFill="1" applyBorder="1" applyAlignment="1">
      <alignment horizontal="left" vertical="center" wrapText="1" indent="1"/>
    </xf>
    <xf numFmtId="0" fontId="19" fillId="4" borderId="15" xfId="37" applyFont="1" applyFill="1" applyBorder="1" applyAlignment="1">
      <alignment horizontal="left" vertical="center" wrapText="1" indent="1"/>
    </xf>
    <xf numFmtId="0" fontId="1" fillId="0" borderId="0" xfId="1" applyFont="1" applyAlignment="1">
      <alignment vertical="center"/>
    </xf>
  </cellXfs>
  <cellStyles count="53">
    <cellStyle name="Hyperlink" xfId="40" xr:uid="{1465197C-2AB3-425C-A0E0-8FDBBEB1855E}"/>
    <cellStyle name="Link" xfId="37" builtinId="8"/>
    <cellStyle name="Link 2" xfId="39" xr:uid="{C2505A6F-0A38-4DF8-A3D9-7ED667A06B71}"/>
    <cellStyle name="Standard" xfId="0" builtinId="0"/>
    <cellStyle name="Standard 10 2" xfId="41" xr:uid="{36E34BDC-E0B5-4BA7-A1E6-EBB5B8F5E678}"/>
    <cellStyle name="Standard 2" xfId="38" xr:uid="{3732F666-9121-4E1F-86B3-94CF9EF25F28}"/>
    <cellStyle name="Standard 3" xfId="46" xr:uid="{42D8121E-6B56-4F58-A4B7-2D42E19ED9DC}"/>
    <cellStyle name="Standard 3 10" xfId="1" xr:uid="{04C94D72-26DF-4C92-96F2-34DD23BE8B64}"/>
    <cellStyle name="style1489744503463" xfId="48" xr:uid="{C8FB0ACE-C2FA-4B15-B67E-BB71D6C80BC1}"/>
    <cellStyle name="style1489744505385" xfId="47" xr:uid="{403CC410-B03C-43CA-813A-20F66C82D64E}"/>
    <cellStyle name="style1489744505744" xfId="49" xr:uid="{A38075FD-3861-430F-9DDB-EADB5425E6B1}"/>
    <cellStyle name="style1489744506447" xfId="51" xr:uid="{C6DAD3BB-B413-48AF-B424-DE566CED0446}"/>
    <cellStyle name="style1489744507103" xfId="50" xr:uid="{440ED00C-66D0-4AB4-8AF8-C1BFA1625613}"/>
    <cellStyle name="style1489744507666" xfId="52" xr:uid="{75BECEE5-0CE4-49C3-98FD-8D2E4E2E1279}"/>
    <cellStyle name="style1490020861643" xfId="45" xr:uid="{2EC8E4E5-E331-4706-97B9-E21ECD8EA009}"/>
    <cellStyle name="style1490020861690" xfId="44" xr:uid="{0DD6C078-DAC0-44FF-AA6C-61A3B53A6EB0}"/>
    <cellStyle name="style1490020861784" xfId="43" xr:uid="{C0F36A39-0D06-4A1E-9845-F97C2D1FA2A1}"/>
    <cellStyle name="style1490020861846" xfId="42" xr:uid="{F53949D5-CEC5-4503-9719-BB40A5DE640B}"/>
    <cellStyle name="style1590675068388" xfId="2" xr:uid="{A4828294-990D-4301-A8AD-97618782B647}"/>
    <cellStyle name="style1590675068454" xfId="3" xr:uid="{16ABB18A-4F7B-46A6-BDCC-5D5AAC9E9D48}"/>
    <cellStyle name="style1662112383442" xfId="5" xr:uid="{5611C553-CCA6-41F0-BF4B-7DACBE9E5992}"/>
    <cellStyle name="style1662112383537" xfId="6" xr:uid="{EDEC7172-F2C7-4B22-9372-348C1366A387}"/>
    <cellStyle name="style1662112383622" xfId="4" xr:uid="{8B73757D-BFA4-4120-8DEB-2E142E8A8FEC}"/>
    <cellStyle name="style1662112383993" xfId="27" xr:uid="{F3FE0D4D-617B-4823-9E49-3DC7B7F22C15}"/>
    <cellStyle name="style1662112384122" xfId="28" xr:uid="{C87A78A2-114C-405E-A6A6-AF7938D53387}"/>
    <cellStyle name="style1662112384272" xfId="32" xr:uid="{137FAB4F-B951-4A37-99DD-04E34B3E451D}"/>
    <cellStyle name="style1662112384399" xfId="33" xr:uid="{C9A33470-B3F5-40A2-849E-E6D4F668A4B2}"/>
    <cellStyle name="style1662112385477" xfId="22" xr:uid="{8AE30EC1-F5FC-470D-A85B-D7AC0F06967F}"/>
    <cellStyle name="style1662112385577" xfId="23" xr:uid="{7D353847-1971-4433-8403-BC2CC9BDA86D}"/>
    <cellStyle name="style1662112385692" xfId="24" xr:uid="{EC972824-6C78-4EFC-9FCD-95FF2614B45E}"/>
    <cellStyle name="style1662112385948" xfId="29" xr:uid="{73BF5F1A-0A84-43EA-9A71-66D65E520A12}"/>
    <cellStyle name="style1662112386152" xfId="34" xr:uid="{E1708FC3-DC64-4FF0-B335-AFBB54C62DCC}"/>
    <cellStyle name="style1662112386703" xfId="7" xr:uid="{3BF8B1BA-F032-492B-AE45-ABD1AA23FF6A}"/>
    <cellStyle name="style1662112386753" xfId="8" xr:uid="{177D41C0-A52D-4AFF-94DE-825952E901A7}"/>
    <cellStyle name="style1662112386808" xfId="12" xr:uid="{EE834031-B13A-4FD0-AB94-9262E2C4FACC}"/>
    <cellStyle name="style1662112386878" xfId="13" xr:uid="{5381EB8F-427D-4C31-B8CE-0E027EAD2AE5}"/>
    <cellStyle name="style1662112386948" xfId="17" xr:uid="{8F4F3549-1E90-43D3-AA2A-DFE4241B1A5E}"/>
    <cellStyle name="style1662112387018" xfId="18" xr:uid="{F72A5F25-BDDE-4BB2-94E3-44FDF70B44DC}"/>
    <cellStyle name="style1662112387133" xfId="9" xr:uid="{9E448229-5529-451F-BE54-E4697D4D581E}"/>
    <cellStyle name="style1662112387218" xfId="10" xr:uid="{7029CE52-E6C6-4937-8E02-F57B24754232}"/>
    <cellStyle name="style1662112387288" xfId="11" xr:uid="{6ED314B8-672B-4F9B-A923-3D146763EEBD}"/>
    <cellStyle name="style1662112387358" xfId="14" xr:uid="{A86A9121-314C-4BAD-9533-53734DFBAEA3}"/>
    <cellStyle name="style1662112387428" xfId="15" xr:uid="{BC007403-F339-4472-8F6A-B835BF04D9E4}"/>
    <cellStyle name="style1662112387513" xfId="16" xr:uid="{C11D6A40-D25C-4591-8DC2-17E875F2CEE9}"/>
    <cellStyle name="style1662112387628" xfId="19" xr:uid="{33E07EFA-E6FD-4444-BB0E-FE3C7477B16A}"/>
    <cellStyle name="style1662112387713" xfId="20" xr:uid="{F02D73A4-11B7-4FE6-8793-ED751B055C6D}"/>
    <cellStyle name="style1662112387808" xfId="21" xr:uid="{5A167F27-C44E-4AAB-AC76-DCE941EE7FD7}"/>
    <cellStyle name="style1662112387933" xfId="25" xr:uid="{D411F9E8-E208-49EA-B9AF-828F9A262D50}"/>
    <cellStyle name="style1662112387983" xfId="26" xr:uid="{824C61D6-847A-4C67-9C93-CF21A7185510}"/>
    <cellStyle name="style1662112388028" xfId="30" xr:uid="{E949D825-7DC0-4919-98AF-C7196334CE58}"/>
    <cellStyle name="style1662112388073" xfId="31" xr:uid="{EA43F58B-0CD3-4B7A-9FF3-7CFF898DE98A}"/>
    <cellStyle name="style1662112388183" xfId="35" xr:uid="{BDB1E23B-EB4F-4116-815A-E01880F1B99B}"/>
    <cellStyle name="style1662112388233" xfId="36" xr:uid="{41F4A2B4-2069-4710-95AE-78788AB573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BILDUN~1\Kuehne\Bildungsberichterstattung\BBE2006\BBE-Dokumente\Endfassung%2021.04\AbbildungenExcel\Konsortium\050714_Sitzung_Konsortium\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FILE\dji\AKJ-Stat\Datenanalyse\Kita+Kindertagespflege\Bertelsmann%20L&#228;Mo\4.%20Phase\Auswertungen\Kinder%20mit%20Behinderung\Bayern_Statostik%20f&#252;r%20Krank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G-vie\G-VIE-Daten\Querschnitt\Daten\Koordinierung\AUSKUNFT\Mikrozensus\Formel_(Nicht_versenden)\2004\Bildungsstand_2004_nach_Ausl&#228;nder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BILDUN~1\Kuehne\Bildungsberichterstattung\BBE2006\BBE-Dokumente\Endfassung%2021.04\AbbildungenExcel\Konsortium\050714_Sitzung_Konsortium\2-04_Bildungsstand_nach_Altersgruppen"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Bildungsforschung\Kuehne\Bildungsbericht\Wiederholer\wiederholerAbbildu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1"/>
      <sheetName val="TAB2"/>
      <sheetName val="TAB3"/>
      <sheetName val="TAB4"/>
      <sheetName val="TAB5"/>
      <sheetName val="TAB6"/>
      <sheetName val="TAB7"/>
      <sheetName val="TAB8"/>
      <sheetName val="TAB9"/>
      <sheetName val="TAB10"/>
      <sheetName val="TAB11_12"/>
      <sheetName val="Tab. 13"/>
      <sheetName val="Tab14"/>
      <sheetName val="Tab. 15 "/>
      <sheetName val="TAB16"/>
      <sheetName val="TAB17"/>
      <sheetName val="TAB18"/>
      <sheetName val="TAB 19"/>
      <sheetName val="TAB20"/>
      <sheetName val="TAB21"/>
      <sheetName val="TAB22 "/>
      <sheetName val="TAB23_26"/>
      <sheetName val="TAB27"/>
      <sheetName val="TAB28"/>
      <sheetName val="TAB29"/>
      <sheetName val="TAB30"/>
      <sheetName val="TAB31"/>
      <sheetName val="TAB32"/>
      <sheetName val="TAB3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sheetName val="MZ_Daten"/>
      <sheetName val="Deutschland"/>
      <sheetName val="PL"/>
    </sheetNames>
    <sheetDataSet>
      <sheetData sheetId="0" refreshError="1"/>
      <sheetData sheetId="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sheetName val="Tabelle1"/>
    </sheetNames>
    <sheetDataSet>
      <sheetData sheetId="0"/>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6A3DB-9636-4C13-B1A9-5817239A2A5D}">
  <sheetPr>
    <tabColor rgb="FF00B0F0"/>
  </sheetPr>
  <dimension ref="A1:J15"/>
  <sheetViews>
    <sheetView workbookViewId="0">
      <selection activeCell="B8" sqref="B8:I14"/>
    </sheetView>
  </sheetViews>
  <sheetFormatPr baseColWidth="10" defaultColWidth="12" defaultRowHeight="15.6"/>
  <cols>
    <col min="1" max="1" width="4.6640625" style="10" customWidth="1"/>
    <col min="2" max="2" width="12" style="10"/>
    <col min="3" max="3" width="9.88671875" style="10" customWidth="1"/>
    <col min="4" max="8" width="12" style="10"/>
    <col min="9" max="9" width="82.44140625" style="10" customWidth="1"/>
    <col min="10" max="10" width="6" style="10" customWidth="1"/>
    <col min="11" max="16384" width="12" style="10"/>
  </cols>
  <sheetData>
    <row r="1" spans="1:10" ht="33" customHeight="1">
      <c r="A1" s="9"/>
      <c r="B1" s="9"/>
      <c r="C1" s="9"/>
      <c r="D1" s="9"/>
      <c r="E1" s="9"/>
      <c r="F1" s="9"/>
      <c r="G1" s="9"/>
      <c r="H1" s="9"/>
      <c r="I1" s="9"/>
      <c r="J1" s="9"/>
    </row>
    <row r="2" spans="1:10">
      <c r="A2" s="9"/>
      <c r="B2" s="40" t="s">
        <v>0</v>
      </c>
      <c r="C2" s="41"/>
      <c r="D2" s="41"/>
      <c r="E2" s="41"/>
      <c r="F2" s="41"/>
      <c r="G2" s="41"/>
      <c r="H2" s="41"/>
      <c r="I2" s="41"/>
      <c r="J2" s="9"/>
    </row>
    <row r="3" spans="1:10" ht="24" customHeight="1">
      <c r="A3" s="9"/>
      <c r="B3" s="41"/>
      <c r="C3" s="41"/>
      <c r="D3" s="41"/>
      <c r="E3" s="41"/>
      <c r="F3" s="41"/>
      <c r="G3" s="41"/>
      <c r="H3" s="41"/>
      <c r="I3" s="41"/>
      <c r="J3" s="9"/>
    </row>
    <row r="4" spans="1:10">
      <c r="A4" s="9"/>
      <c r="B4" s="42" t="s">
        <v>1</v>
      </c>
      <c r="C4" s="43"/>
      <c r="D4" s="43"/>
      <c r="E4" s="43"/>
      <c r="F4" s="43"/>
      <c r="G4" s="43"/>
      <c r="H4" s="43"/>
      <c r="I4" s="43"/>
      <c r="J4" s="9"/>
    </row>
    <row r="5" spans="1:10">
      <c r="A5" s="9"/>
      <c r="B5" s="43"/>
      <c r="C5" s="43"/>
      <c r="D5" s="43"/>
      <c r="E5" s="43"/>
      <c r="F5" s="43"/>
      <c r="G5" s="43"/>
      <c r="H5" s="43"/>
      <c r="I5" s="43"/>
      <c r="J5" s="9"/>
    </row>
    <row r="6" spans="1:10">
      <c r="A6" s="9"/>
      <c r="B6" s="44" t="s">
        <v>2</v>
      </c>
      <c r="C6" s="44"/>
      <c r="D6" s="44" t="s">
        <v>3</v>
      </c>
      <c r="E6" s="44"/>
      <c r="F6" s="44"/>
      <c r="G6" s="44"/>
      <c r="H6" s="44"/>
      <c r="I6" s="44"/>
      <c r="J6" s="9"/>
    </row>
    <row r="7" spans="1:10">
      <c r="A7" s="9"/>
      <c r="B7" s="45"/>
      <c r="C7" s="45"/>
      <c r="D7" s="45"/>
      <c r="E7" s="45"/>
      <c r="F7" s="45"/>
      <c r="G7" s="45"/>
      <c r="H7" s="45"/>
      <c r="I7" s="45"/>
      <c r="J7" s="9"/>
    </row>
    <row r="8" spans="1:10" ht="33.75" customHeight="1">
      <c r="A8" s="9"/>
      <c r="B8" s="61">
        <v>2023</v>
      </c>
      <c r="C8" s="62"/>
      <c r="D8" s="63" t="s">
        <v>4</v>
      </c>
      <c r="E8" s="64"/>
      <c r="F8" s="64"/>
      <c r="G8" s="64"/>
      <c r="H8" s="64"/>
      <c r="I8" s="65"/>
      <c r="J8" s="9"/>
    </row>
    <row r="9" spans="1:10" ht="33" customHeight="1">
      <c r="A9" s="9"/>
      <c r="B9" s="66">
        <v>2022</v>
      </c>
      <c r="C9" s="67"/>
      <c r="D9" s="68" t="s">
        <v>5</v>
      </c>
      <c r="E9" s="69"/>
      <c r="F9" s="69"/>
      <c r="G9" s="69"/>
      <c r="H9" s="69"/>
      <c r="I9" s="70"/>
      <c r="J9" s="9"/>
    </row>
    <row r="10" spans="1:10" ht="33" customHeight="1">
      <c r="A10" s="9"/>
      <c r="B10" s="71">
        <v>2021</v>
      </c>
      <c r="C10" s="72"/>
      <c r="D10" s="73" t="s">
        <v>6</v>
      </c>
      <c r="E10" s="74"/>
      <c r="F10" s="74"/>
      <c r="G10" s="74"/>
      <c r="H10" s="74"/>
      <c r="I10" s="75"/>
      <c r="J10" s="9"/>
    </row>
    <row r="11" spans="1:10" ht="33.75" customHeight="1">
      <c r="A11" s="9"/>
      <c r="B11" s="66">
        <v>2020</v>
      </c>
      <c r="C11" s="76"/>
      <c r="D11" s="68" t="s">
        <v>7</v>
      </c>
      <c r="E11" s="69"/>
      <c r="F11" s="69"/>
      <c r="G11" s="69"/>
      <c r="H11" s="69"/>
      <c r="I11" s="70"/>
      <c r="J11" s="9"/>
    </row>
    <row r="12" spans="1:10" ht="34.5" customHeight="1">
      <c r="A12" s="9"/>
      <c r="B12" s="71">
        <v>2019</v>
      </c>
      <c r="C12" s="72"/>
      <c r="D12" s="73" t="s">
        <v>8</v>
      </c>
      <c r="E12" s="74"/>
      <c r="F12" s="74"/>
      <c r="G12" s="74"/>
      <c r="H12" s="74"/>
      <c r="I12" s="75"/>
      <c r="J12" s="9"/>
    </row>
    <row r="13" spans="1:10" ht="34.5" customHeight="1">
      <c r="A13" s="9"/>
      <c r="B13" s="66">
        <v>2018</v>
      </c>
      <c r="C13" s="76"/>
      <c r="D13" s="68" t="s">
        <v>9</v>
      </c>
      <c r="E13" s="69"/>
      <c r="F13" s="69"/>
      <c r="G13" s="69"/>
      <c r="H13" s="69"/>
      <c r="I13" s="70"/>
      <c r="J13" s="9"/>
    </row>
    <row r="14" spans="1:10" ht="33" customHeight="1">
      <c r="A14" s="9"/>
      <c r="B14" s="77">
        <v>2017</v>
      </c>
      <c r="C14" s="78"/>
      <c r="D14" s="79" t="s">
        <v>10</v>
      </c>
      <c r="E14" s="80"/>
      <c r="F14" s="80"/>
      <c r="G14" s="80"/>
      <c r="H14" s="80"/>
      <c r="I14" s="81"/>
      <c r="J14" s="9"/>
    </row>
    <row r="15" spans="1:10" ht="33" customHeight="1">
      <c r="A15" s="9"/>
      <c r="B15" s="9"/>
      <c r="C15" s="9"/>
      <c r="D15" s="39"/>
      <c r="E15" s="39"/>
      <c r="F15" s="39"/>
      <c r="G15" s="39"/>
      <c r="H15" s="39"/>
      <c r="I15" s="39"/>
      <c r="J15" s="9"/>
    </row>
  </sheetData>
  <mergeCells count="19">
    <mergeCell ref="B9:C9"/>
    <mergeCell ref="D9:I9"/>
    <mergeCell ref="B2:I3"/>
    <mergeCell ref="B4:I5"/>
    <mergeCell ref="B6:C7"/>
    <mergeCell ref="D6:I7"/>
    <mergeCell ref="B8:C8"/>
    <mergeCell ref="D8:I8"/>
    <mergeCell ref="B10:C10"/>
    <mergeCell ref="D10:I10"/>
    <mergeCell ref="B11:C11"/>
    <mergeCell ref="D11:I11"/>
    <mergeCell ref="B12:C12"/>
    <mergeCell ref="D12:I12"/>
    <mergeCell ref="D15:I15"/>
    <mergeCell ref="B13:C13"/>
    <mergeCell ref="D13:I13"/>
    <mergeCell ref="B14:C14"/>
    <mergeCell ref="D14:I14"/>
  </mergeCells>
  <hyperlinks>
    <hyperlink ref="D8:I8" location="'01.03.2023'!A1" display="Tab148_i79_lm24: KiTa-Kinder nach Personalschlüssel-Empfehlung der Bertelsmann Stiftung* und Alter in den Bundesländern am 01.03.2023 (Anzahl; Anteil in %)" xr:uid="{1E4F9065-BCDF-4E7F-9941-28D81E451185}"/>
    <hyperlink ref="D9:I9" location="'01.03.2022'!A1" display="Tab148_i79_lm23: KiTa-Kinder nach Personalschlüssel-Empfehlung der Bertelsmann Stiftung* und Alter in den Bundesländern am 01.03.2022** (Anzahl; Anteil in %)" xr:uid="{3D5956C1-D9A9-45E5-8E33-6A06BE76453E}"/>
    <hyperlink ref="D10:I10" location="'01.03.2021'!A1" display="Tab148_i79_lm22: KiTa-Kinder nach Personalschlüssel-Empfehlung der Bertelsmann Stiftung* und Alter in den Bundesländern am 01.03.2021 (Anzahl; Anteil in %)" xr:uid="{4376423D-B804-47CD-B740-7D9700501C44}"/>
    <hyperlink ref="D11:I11" location="'01.03.2020'!A1" display="Tab148_i79_lm21: KiTa-Kinder nach Personalschlüssel-Empfehlung der Bertelsmann Stiftung* und Alter in den Bundesländern am 01.03.2020 (Anzahl; Anteil in %)" xr:uid="{5D697AFD-E5A2-4B24-A66D-97F87668A78C}"/>
    <hyperlink ref="D12:I12" location="'01.03.2019'!A1" display="Tab148_i79_lm20: KiTa-Kinder nach Personalschlüssel-Empfehlung der Bertelsmann Stiftung* und Alter in den Bundesländern am 01.03.2019 (Anzahl; Anteil in %)" xr:uid="{70CF9D87-56BF-40CB-BFF4-94BE84A5D326}"/>
    <hyperlink ref="D13:I13" location="'01.03.2018'!A1" display="Tab148_i79_lm19: KiTa-Kinder nach Personalschlüssel-Empfehlung der Bertelsmann Stiftung* und Alter in den Bundesländern am 01.03.2018 (Anzahl; Anteil in %)" xr:uid="{34E54641-F364-4C21-AC1B-5621F73291CD}"/>
    <hyperlink ref="D14:I14" location="'01.03.2017'!A1" display="Tab148_i79_lm18: KiTa-Kinder nach Personalschlüssel-Empfehlung der Bertelsmann Stiftung* und Alter in den Bundesländern am 01.03.2017 (Anzahl; Anteil in %)" xr:uid="{B25C616F-0C68-4742-8633-3B96AD805D2F}"/>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71401-0435-4D2C-B695-1ECDD3E3D482}">
  <sheetPr published="0">
    <tabColor rgb="FF002060"/>
  </sheetPr>
  <dimension ref="B2:X29"/>
  <sheetViews>
    <sheetView tabSelected="1" zoomScaleNormal="100" workbookViewId="0">
      <selection activeCell="B26" sqref="B26:W26"/>
    </sheetView>
  </sheetViews>
  <sheetFormatPr baseColWidth="10" defaultColWidth="10.5546875" defaultRowHeight="14.4"/>
  <cols>
    <col min="1" max="1" width="10.5546875" style="1"/>
    <col min="2" max="2" width="27" style="1" customWidth="1"/>
    <col min="3" max="24" width="23.109375" style="1" customWidth="1"/>
    <col min="25" max="16384" width="10.5546875" style="1"/>
  </cols>
  <sheetData>
    <row r="2" spans="2:24" ht="15.6">
      <c r="B2" s="46" t="s">
        <v>4</v>
      </c>
      <c r="C2" s="46"/>
      <c r="D2" s="46"/>
      <c r="E2" s="46"/>
      <c r="F2" s="46"/>
      <c r="G2" s="46"/>
      <c r="H2" s="46"/>
      <c r="I2" s="46"/>
      <c r="J2" s="46"/>
      <c r="K2" s="46"/>
      <c r="L2" s="46"/>
      <c r="M2" s="46"/>
      <c r="N2" s="46"/>
      <c r="O2" s="46"/>
      <c r="P2" s="46"/>
      <c r="Q2" s="46"/>
      <c r="R2" s="46"/>
      <c r="S2" s="46"/>
      <c r="T2" s="46"/>
      <c r="U2" s="46"/>
      <c r="V2" s="46"/>
      <c r="W2" s="46"/>
    </row>
    <row r="3" spans="2:24">
      <c r="B3" s="53" t="s">
        <v>11</v>
      </c>
      <c r="C3" s="56" t="s">
        <v>12</v>
      </c>
      <c r="D3" s="48"/>
      <c r="E3" s="48"/>
      <c r="F3" s="48"/>
      <c r="G3" s="48"/>
      <c r="H3" s="48"/>
      <c r="I3" s="49"/>
      <c r="J3" s="56" t="s">
        <v>13</v>
      </c>
      <c r="K3" s="48"/>
      <c r="L3" s="48"/>
      <c r="M3" s="48"/>
      <c r="N3" s="48"/>
      <c r="O3" s="48"/>
      <c r="P3" s="49"/>
      <c r="Q3" s="56" t="s">
        <v>14</v>
      </c>
      <c r="R3" s="48"/>
      <c r="S3" s="48"/>
      <c r="T3" s="48"/>
      <c r="U3" s="48"/>
      <c r="V3" s="48"/>
      <c r="W3" s="49"/>
    </row>
    <row r="4" spans="2:24">
      <c r="B4" s="54"/>
      <c r="C4" s="47" t="s">
        <v>15</v>
      </c>
      <c r="D4" s="48"/>
      <c r="E4" s="49"/>
      <c r="F4" s="50" t="s">
        <v>16</v>
      </c>
      <c r="G4" s="47" t="s">
        <v>15</v>
      </c>
      <c r="H4" s="48"/>
      <c r="I4" s="49"/>
      <c r="J4" s="47" t="s">
        <v>15</v>
      </c>
      <c r="K4" s="48"/>
      <c r="L4" s="49"/>
      <c r="M4" s="50" t="s">
        <v>16</v>
      </c>
      <c r="N4" s="47" t="s">
        <v>15</v>
      </c>
      <c r="O4" s="48"/>
      <c r="P4" s="49"/>
      <c r="Q4" s="47" t="s">
        <v>15</v>
      </c>
      <c r="R4" s="48"/>
      <c r="S4" s="49"/>
      <c r="T4" s="50" t="s">
        <v>16</v>
      </c>
      <c r="U4" s="47" t="s">
        <v>15</v>
      </c>
      <c r="V4" s="48"/>
      <c r="W4" s="49"/>
    </row>
    <row r="5" spans="2:24" ht="28.8">
      <c r="B5" s="54"/>
      <c r="C5" s="37" t="s">
        <v>17</v>
      </c>
      <c r="D5" s="38" t="s">
        <v>18</v>
      </c>
      <c r="E5" s="37" t="s">
        <v>19</v>
      </c>
      <c r="F5" s="51"/>
      <c r="G5" s="37" t="s">
        <v>17</v>
      </c>
      <c r="H5" s="38" t="s">
        <v>18</v>
      </c>
      <c r="I5" s="37" t="s">
        <v>19</v>
      </c>
      <c r="J5" s="37" t="s">
        <v>17</v>
      </c>
      <c r="K5" s="38" t="s">
        <v>18</v>
      </c>
      <c r="L5" s="37" t="s">
        <v>19</v>
      </c>
      <c r="M5" s="51"/>
      <c r="N5" s="37" t="s">
        <v>17</v>
      </c>
      <c r="O5" s="38" t="s">
        <v>18</v>
      </c>
      <c r="P5" s="37" t="s">
        <v>19</v>
      </c>
      <c r="Q5" s="37" t="s">
        <v>17</v>
      </c>
      <c r="R5" s="38" t="s">
        <v>18</v>
      </c>
      <c r="S5" s="37" t="s">
        <v>19</v>
      </c>
      <c r="T5" s="51"/>
      <c r="U5" s="37" t="s">
        <v>17</v>
      </c>
      <c r="V5" s="38" t="s">
        <v>18</v>
      </c>
      <c r="W5" s="37" t="s">
        <v>19</v>
      </c>
    </row>
    <row r="6" spans="2:24">
      <c r="B6" s="55"/>
      <c r="C6" s="57" t="s">
        <v>20</v>
      </c>
      <c r="D6" s="58"/>
      <c r="E6" s="58"/>
      <c r="F6" s="58"/>
      <c r="G6" s="57" t="s">
        <v>21</v>
      </c>
      <c r="H6" s="58"/>
      <c r="I6" s="59"/>
      <c r="J6" s="57" t="s">
        <v>20</v>
      </c>
      <c r="K6" s="58"/>
      <c r="L6" s="58"/>
      <c r="M6" s="59"/>
      <c r="N6" s="57" t="s">
        <v>21</v>
      </c>
      <c r="O6" s="58"/>
      <c r="P6" s="59"/>
      <c r="Q6" s="57" t="s">
        <v>20</v>
      </c>
      <c r="R6" s="58"/>
      <c r="S6" s="58"/>
      <c r="T6" s="59"/>
      <c r="U6" s="57" t="s">
        <v>21</v>
      </c>
      <c r="V6" s="58"/>
      <c r="W6" s="59"/>
    </row>
    <row r="7" spans="2:24">
      <c r="B7" s="11" t="s">
        <v>22</v>
      </c>
      <c r="C7" s="12">
        <v>17303</v>
      </c>
      <c r="D7" s="13">
        <v>24384</v>
      </c>
      <c r="E7" s="13">
        <v>24103</v>
      </c>
      <c r="F7" s="13">
        <v>65790</v>
      </c>
      <c r="G7" s="14">
        <f>C7*100/F7</f>
        <v>26.300349597203223</v>
      </c>
      <c r="H7" s="14">
        <f t="shared" ref="H7:H22" si="0">D7*100/F7</f>
        <v>37.063383492932054</v>
      </c>
      <c r="I7" s="14">
        <f t="shared" ref="I7:I25" si="1">E7*100/F7</f>
        <v>36.636266909864723</v>
      </c>
      <c r="J7" s="12">
        <v>95262</v>
      </c>
      <c r="K7" s="13">
        <v>35968</v>
      </c>
      <c r="L7" s="13">
        <v>99125</v>
      </c>
      <c r="M7" s="13">
        <v>230355</v>
      </c>
      <c r="N7" s="14">
        <f>J7*100/M7</f>
        <v>41.354431204011199</v>
      </c>
      <c r="O7" s="14">
        <f>K7*100/M7</f>
        <v>15.614160751882963</v>
      </c>
      <c r="P7" s="14">
        <f>L7*100/M7</f>
        <v>43.031408044105838</v>
      </c>
      <c r="Q7" s="12">
        <f>C7+J7</f>
        <v>112565</v>
      </c>
      <c r="R7" s="13">
        <f>D7+K7</f>
        <v>60352</v>
      </c>
      <c r="S7" s="13">
        <f>E7+L7</f>
        <v>123228</v>
      </c>
      <c r="T7" s="31">
        <f>F7+M7</f>
        <v>296145</v>
      </c>
      <c r="U7" s="14">
        <f>Q7*100/T7</f>
        <v>38.01009640547705</v>
      </c>
      <c r="V7" s="14">
        <f>R7*100/T7</f>
        <v>20.37920613213122</v>
      </c>
      <c r="W7" s="14">
        <f>S7*100/T7</f>
        <v>41.610697462391734</v>
      </c>
      <c r="X7" s="2"/>
    </row>
    <row r="8" spans="2:24">
      <c r="B8" s="15" t="s">
        <v>23</v>
      </c>
      <c r="C8" s="16">
        <v>8634</v>
      </c>
      <c r="D8" s="17">
        <v>30089</v>
      </c>
      <c r="E8" s="17">
        <v>56568</v>
      </c>
      <c r="F8" s="17">
        <v>95291</v>
      </c>
      <c r="G8" s="18">
        <f t="shared" ref="G8:G22" si="2">C8*100/F8</f>
        <v>9.0606667995928269</v>
      </c>
      <c r="H8" s="18">
        <f t="shared" si="0"/>
        <v>31.575909582227073</v>
      </c>
      <c r="I8" s="18">
        <f t="shared" si="1"/>
        <v>59.3634236181801</v>
      </c>
      <c r="J8" s="16">
        <v>70511</v>
      </c>
      <c r="K8" s="17">
        <v>45441</v>
      </c>
      <c r="L8" s="17">
        <v>170866</v>
      </c>
      <c r="M8" s="17">
        <v>286818</v>
      </c>
      <c r="N8" s="18">
        <f t="shared" ref="N8:N22" si="3">J8*100/M8</f>
        <v>24.583882462049104</v>
      </c>
      <c r="O8" s="18">
        <f t="shared" ref="O8:O22" si="4">K8*100/M8</f>
        <v>15.843147919586636</v>
      </c>
      <c r="P8" s="18">
        <f t="shared" ref="P8:P13" si="5">L8*100/M8</f>
        <v>59.572969618364262</v>
      </c>
      <c r="Q8" s="16">
        <f t="shared" ref="Q8:T22" si="6">C8+J8</f>
        <v>79145</v>
      </c>
      <c r="R8" s="17">
        <f t="shared" si="6"/>
        <v>75530</v>
      </c>
      <c r="S8" s="17">
        <f t="shared" si="6"/>
        <v>227434</v>
      </c>
      <c r="T8" s="32">
        <f t="shared" si="6"/>
        <v>382109</v>
      </c>
      <c r="U8" s="18">
        <f t="shared" ref="U8:U22" si="7">Q8*100/T8</f>
        <v>20.712676225893659</v>
      </c>
      <c r="V8" s="18">
        <f t="shared" ref="V8:V22" si="8">R8*100/T8</f>
        <v>19.766611097880446</v>
      </c>
      <c r="W8" s="18">
        <f t="shared" ref="W8:W13" si="9">S8*100/T8</f>
        <v>59.520712676225891</v>
      </c>
      <c r="X8" s="2"/>
    </row>
    <row r="9" spans="2:24">
      <c r="B9" s="19" t="s">
        <v>24</v>
      </c>
      <c r="C9" s="12">
        <v>293</v>
      </c>
      <c r="D9" s="13">
        <v>1622</v>
      </c>
      <c r="E9" s="13">
        <v>21242</v>
      </c>
      <c r="F9" s="13">
        <v>23157</v>
      </c>
      <c r="G9" s="20">
        <f t="shared" si="2"/>
        <v>1.2652761583970289</v>
      </c>
      <c r="H9" s="20">
        <f t="shared" si="0"/>
        <v>7.0043615321501056</v>
      </c>
      <c r="I9" s="20">
        <f t="shared" si="1"/>
        <v>91.730362309452872</v>
      </c>
      <c r="J9" s="12">
        <v>7706</v>
      </c>
      <c r="K9" s="13">
        <v>4491</v>
      </c>
      <c r="L9" s="13">
        <v>24865</v>
      </c>
      <c r="M9" s="13">
        <v>37062</v>
      </c>
      <c r="N9" s="20">
        <f t="shared" si="3"/>
        <v>20.792186066591118</v>
      </c>
      <c r="O9" s="20">
        <f t="shared" si="4"/>
        <v>12.117532782904323</v>
      </c>
      <c r="P9" s="20">
        <f t="shared" si="5"/>
        <v>67.090281150504566</v>
      </c>
      <c r="Q9" s="12">
        <f t="shared" si="6"/>
        <v>7999</v>
      </c>
      <c r="R9" s="13">
        <f t="shared" si="6"/>
        <v>6113</v>
      </c>
      <c r="S9" s="13">
        <f t="shared" si="6"/>
        <v>46107</v>
      </c>
      <c r="T9" s="31">
        <f t="shared" si="6"/>
        <v>60219</v>
      </c>
      <c r="U9" s="20">
        <f t="shared" si="7"/>
        <v>13.283183048539497</v>
      </c>
      <c r="V9" s="20">
        <f t="shared" si="8"/>
        <v>10.151281157109882</v>
      </c>
      <c r="W9" s="20">
        <f t="shared" si="9"/>
        <v>76.565535794350623</v>
      </c>
      <c r="X9" s="2"/>
    </row>
    <row r="10" spans="2:24">
      <c r="B10" s="15" t="s">
        <v>25</v>
      </c>
      <c r="C10" s="16">
        <v>333</v>
      </c>
      <c r="D10" s="17">
        <v>1449</v>
      </c>
      <c r="E10" s="17">
        <v>23157</v>
      </c>
      <c r="F10" s="17">
        <v>24939</v>
      </c>
      <c r="G10" s="18">
        <f t="shared" si="2"/>
        <v>1.335258029592205</v>
      </c>
      <c r="H10" s="18">
        <f t="shared" si="0"/>
        <v>5.8101768314687838</v>
      </c>
      <c r="I10" s="18">
        <f t="shared" si="1"/>
        <v>92.854565138939009</v>
      </c>
      <c r="J10" s="16">
        <v>6384</v>
      </c>
      <c r="K10" s="17">
        <v>5643</v>
      </c>
      <c r="L10" s="17">
        <v>46585</v>
      </c>
      <c r="M10" s="17">
        <v>58612</v>
      </c>
      <c r="N10" s="18">
        <f t="shared" si="3"/>
        <v>10.891967515184604</v>
      </c>
      <c r="O10" s="18">
        <f t="shared" si="4"/>
        <v>9.627721285743533</v>
      </c>
      <c r="P10" s="18">
        <f t="shared" si="5"/>
        <v>79.480311199071863</v>
      </c>
      <c r="Q10" s="16">
        <f t="shared" si="6"/>
        <v>6717</v>
      </c>
      <c r="R10" s="17">
        <f t="shared" si="6"/>
        <v>7092</v>
      </c>
      <c r="S10" s="17">
        <f t="shared" si="6"/>
        <v>69742</v>
      </c>
      <c r="T10" s="32">
        <f t="shared" si="6"/>
        <v>83551</v>
      </c>
      <c r="U10" s="18">
        <f t="shared" si="7"/>
        <v>8.0394010843676309</v>
      </c>
      <c r="V10" s="18">
        <f t="shared" si="8"/>
        <v>8.4882287465141051</v>
      </c>
      <c r="W10" s="18">
        <f t="shared" si="9"/>
        <v>83.472370169118264</v>
      </c>
      <c r="X10" s="2"/>
    </row>
    <row r="11" spans="2:24">
      <c r="B11" s="19" t="s">
        <v>26</v>
      </c>
      <c r="C11" s="12">
        <v>829</v>
      </c>
      <c r="D11" s="13">
        <v>1941</v>
      </c>
      <c r="E11" s="13">
        <v>2078</v>
      </c>
      <c r="F11" s="13">
        <v>4848</v>
      </c>
      <c r="G11" s="20">
        <f t="shared" si="2"/>
        <v>17.099834983498351</v>
      </c>
      <c r="H11" s="20">
        <f t="shared" si="0"/>
        <v>40.037128712871286</v>
      </c>
      <c r="I11" s="20">
        <f t="shared" si="1"/>
        <v>42.863036303630366</v>
      </c>
      <c r="J11" s="12">
        <v>5375</v>
      </c>
      <c r="K11" s="13">
        <v>2613</v>
      </c>
      <c r="L11" s="13">
        <v>6538</v>
      </c>
      <c r="M11" s="13">
        <v>14526</v>
      </c>
      <c r="N11" s="20">
        <f t="shared" si="3"/>
        <v>37.002615998898527</v>
      </c>
      <c r="O11" s="20">
        <f t="shared" si="4"/>
        <v>17.988434531185462</v>
      </c>
      <c r="P11" s="20">
        <f t="shared" si="5"/>
        <v>45.008949469916011</v>
      </c>
      <c r="Q11" s="12">
        <f t="shared" si="6"/>
        <v>6204</v>
      </c>
      <c r="R11" s="13">
        <f t="shared" si="6"/>
        <v>4554</v>
      </c>
      <c r="S11" s="13">
        <f t="shared" si="6"/>
        <v>8616</v>
      </c>
      <c r="T11" s="31">
        <f t="shared" si="6"/>
        <v>19374</v>
      </c>
      <c r="U11" s="20">
        <f t="shared" si="7"/>
        <v>32.022297925054197</v>
      </c>
      <c r="V11" s="20">
        <f t="shared" si="8"/>
        <v>23.505729327965316</v>
      </c>
      <c r="W11" s="20">
        <f t="shared" si="9"/>
        <v>44.471972746980491</v>
      </c>
      <c r="X11" s="2"/>
    </row>
    <row r="12" spans="2:24">
      <c r="B12" s="15" t="s">
        <v>27</v>
      </c>
      <c r="C12" s="16">
        <v>1464</v>
      </c>
      <c r="D12" s="17">
        <v>3952</v>
      </c>
      <c r="E12" s="17">
        <v>17778</v>
      </c>
      <c r="F12" s="17">
        <v>23194</v>
      </c>
      <c r="G12" s="18">
        <f t="shared" si="2"/>
        <v>6.3119772354919377</v>
      </c>
      <c r="H12" s="18">
        <f t="shared" si="0"/>
        <v>17.038889367939984</v>
      </c>
      <c r="I12" s="18">
        <f t="shared" si="1"/>
        <v>76.649133396568075</v>
      </c>
      <c r="J12" s="16">
        <v>7370</v>
      </c>
      <c r="K12" s="17">
        <v>4600</v>
      </c>
      <c r="L12" s="17">
        <v>22411</v>
      </c>
      <c r="M12" s="17">
        <v>34381</v>
      </c>
      <c r="N12" s="18">
        <f t="shared" si="3"/>
        <v>21.436258398534076</v>
      </c>
      <c r="O12" s="18">
        <f t="shared" si="4"/>
        <v>13.379482853901864</v>
      </c>
      <c r="P12" s="18">
        <f t="shared" si="5"/>
        <v>65.184258747564058</v>
      </c>
      <c r="Q12" s="16">
        <f t="shared" si="6"/>
        <v>8834</v>
      </c>
      <c r="R12" s="17">
        <f t="shared" si="6"/>
        <v>8552</v>
      </c>
      <c r="S12" s="17">
        <f t="shared" si="6"/>
        <v>40189</v>
      </c>
      <c r="T12" s="32">
        <f t="shared" si="6"/>
        <v>57575</v>
      </c>
      <c r="U12" s="18">
        <f t="shared" si="7"/>
        <v>15.343465045592705</v>
      </c>
      <c r="V12" s="18">
        <f t="shared" si="8"/>
        <v>14.853669127225357</v>
      </c>
      <c r="W12" s="18">
        <f t="shared" si="9"/>
        <v>69.802865827181932</v>
      </c>
      <c r="X12" s="2"/>
    </row>
    <row r="13" spans="2:24">
      <c r="B13" s="19" t="s">
        <v>28</v>
      </c>
      <c r="C13" s="12">
        <v>3213</v>
      </c>
      <c r="D13" s="13">
        <v>12961</v>
      </c>
      <c r="E13" s="13">
        <v>27201</v>
      </c>
      <c r="F13" s="13">
        <v>43375</v>
      </c>
      <c r="G13" s="20">
        <f t="shared" si="2"/>
        <v>7.4074927953890493</v>
      </c>
      <c r="H13" s="20">
        <f t="shared" si="0"/>
        <v>29.881268011527379</v>
      </c>
      <c r="I13" s="20">
        <f t="shared" si="1"/>
        <v>62.711239193083571</v>
      </c>
      <c r="J13" s="12">
        <v>19158</v>
      </c>
      <c r="K13" s="13">
        <v>15864</v>
      </c>
      <c r="L13" s="13">
        <v>95087</v>
      </c>
      <c r="M13" s="13">
        <v>130109</v>
      </c>
      <c r="N13" s="20">
        <f t="shared" si="3"/>
        <v>14.724577085366885</v>
      </c>
      <c r="O13" s="20">
        <f t="shared" si="4"/>
        <v>12.192853684218617</v>
      </c>
      <c r="P13" s="20">
        <f t="shared" si="5"/>
        <v>73.082569230414492</v>
      </c>
      <c r="Q13" s="12">
        <f t="shared" si="6"/>
        <v>22371</v>
      </c>
      <c r="R13" s="13">
        <f t="shared" si="6"/>
        <v>28825</v>
      </c>
      <c r="S13" s="13">
        <f t="shared" si="6"/>
        <v>122288</v>
      </c>
      <c r="T13" s="31">
        <f t="shared" si="6"/>
        <v>173484</v>
      </c>
      <c r="U13" s="20">
        <f t="shared" si="7"/>
        <v>12.895137303728298</v>
      </c>
      <c r="V13" s="20">
        <f t="shared" si="8"/>
        <v>16.615365105715799</v>
      </c>
      <c r="W13" s="20">
        <f t="shared" si="9"/>
        <v>70.489497590555899</v>
      </c>
      <c r="X13" s="2"/>
    </row>
    <row r="14" spans="2:24">
      <c r="B14" s="15" t="s">
        <v>29</v>
      </c>
      <c r="C14" s="16">
        <v>76</v>
      </c>
      <c r="D14" s="17">
        <v>441</v>
      </c>
      <c r="E14" s="17">
        <v>16805</v>
      </c>
      <c r="F14" s="17">
        <v>17322</v>
      </c>
      <c r="G14" s="18">
        <f t="shared" si="2"/>
        <v>0.43874841242350771</v>
      </c>
      <c r="H14" s="18">
        <f t="shared" si="0"/>
        <v>2.5458953931416697</v>
      </c>
      <c r="I14" s="18">
        <f>E14*100/F14</f>
        <v>97.01535619443483</v>
      </c>
      <c r="J14" s="16">
        <v>1238</v>
      </c>
      <c r="K14" s="17">
        <v>1210</v>
      </c>
      <c r="L14" s="17">
        <v>35450</v>
      </c>
      <c r="M14" s="17">
        <v>37898</v>
      </c>
      <c r="N14" s="18">
        <f t="shared" si="3"/>
        <v>3.2666631484511055</v>
      </c>
      <c r="O14" s="18">
        <f t="shared" si="4"/>
        <v>3.1927806216686898</v>
      </c>
      <c r="P14" s="18">
        <f>L14*100/M14</f>
        <v>93.54055622988021</v>
      </c>
      <c r="Q14" s="16">
        <f t="shared" si="6"/>
        <v>1314</v>
      </c>
      <c r="R14" s="17">
        <f t="shared" si="6"/>
        <v>1651</v>
      </c>
      <c r="S14" s="17">
        <f t="shared" si="6"/>
        <v>52255</v>
      </c>
      <c r="T14" s="32">
        <f t="shared" si="6"/>
        <v>55220</v>
      </c>
      <c r="U14" s="18">
        <f t="shared" si="7"/>
        <v>2.3795726186164434</v>
      </c>
      <c r="V14" s="18">
        <f t="shared" si="8"/>
        <v>2.9898587468308584</v>
      </c>
      <c r="W14" s="18">
        <f>S14*100/T14</f>
        <v>94.630568634552702</v>
      </c>
      <c r="X14" s="2"/>
    </row>
    <row r="15" spans="2:24">
      <c r="B15" s="19" t="s">
        <v>30</v>
      </c>
      <c r="C15" s="12">
        <v>3684</v>
      </c>
      <c r="D15" s="13">
        <v>18765</v>
      </c>
      <c r="E15" s="13">
        <v>37418</v>
      </c>
      <c r="F15" s="13">
        <v>59867</v>
      </c>
      <c r="G15" s="20">
        <f t="shared" si="2"/>
        <v>6.1536405699300118</v>
      </c>
      <c r="H15" s="20">
        <f t="shared" si="0"/>
        <v>31.344480264586501</v>
      </c>
      <c r="I15" s="20">
        <f t="shared" si="1"/>
        <v>62.501879165483487</v>
      </c>
      <c r="J15" s="12">
        <v>64722</v>
      </c>
      <c r="K15" s="13">
        <v>39428</v>
      </c>
      <c r="L15" s="13">
        <v>112704</v>
      </c>
      <c r="M15" s="13">
        <v>216854</v>
      </c>
      <c r="N15" s="20">
        <f t="shared" si="3"/>
        <v>29.845887094542871</v>
      </c>
      <c r="O15" s="20">
        <f t="shared" si="4"/>
        <v>18.181818181818183</v>
      </c>
      <c r="P15" s="20">
        <f t="shared" ref="P15:P25" si="10">L15*100/M15</f>
        <v>51.972294723638946</v>
      </c>
      <c r="Q15" s="12">
        <f t="shared" si="6"/>
        <v>68406</v>
      </c>
      <c r="R15" s="13">
        <f t="shared" si="6"/>
        <v>58193</v>
      </c>
      <c r="S15" s="13">
        <f t="shared" si="6"/>
        <v>150122</v>
      </c>
      <c r="T15" s="31">
        <f t="shared" si="6"/>
        <v>276721</v>
      </c>
      <c r="U15" s="20">
        <f t="shared" si="7"/>
        <v>24.7202055499944</v>
      </c>
      <c r="V15" s="20">
        <f t="shared" si="8"/>
        <v>21.029484571102302</v>
      </c>
      <c r="W15" s="20">
        <f t="shared" ref="W15:W25" si="11">S15*100/T15</f>
        <v>54.250309878903302</v>
      </c>
      <c r="X15" s="2"/>
    </row>
    <row r="16" spans="2:24">
      <c r="B16" s="15" t="s">
        <v>31</v>
      </c>
      <c r="C16" s="16">
        <v>4442</v>
      </c>
      <c r="D16" s="17">
        <v>20003</v>
      </c>
      <c r="E16" s="17">
        <v>57184</v>
      </c>
      <c r="F16" s="17">
        <v>81629</v>
      </c>
      <c r="G16" s="18">
        <f t="shared" si="2"/>
        <v>5.4416935157848316</v>
      </c>
      <c r="H16" s="18">
        <f t="shared" si="0"/>
        <v>24.504771588528588</v>
      </c>
      <c r="I16" s="18">
        <f t="shared" si="1"/>
        <v>70.053534895686582</v>
      </c>
      <c r="J16" s="16">
        <v>58842</v>
      </c>
      <c r="K16" s="17">
        <v>47639</v>
      </c>
      <c r="L16" s="17">
        <v>214268</v>
      </c>
      <c r="M16" s="17">
        <v>320749</v>
      </c>
      <c r="N16" s="18">
        <f t="shared" si="3"/>
        <v>18.345185799488075</v>
      </c>
      <c r="O16" s="18">
        <f t="shared" si="4"/>
        <v>14.852423546137322</v>
      </c>
      <c r="P16" s="18">
        <f t="shared" si="10"/>
        <v>66.802390654374605</v>
      </c>
      <c r="Q16" s="16">
        <f t="shared" si="6"/>
        <v>63284</v>
      </c>
      <c r="R16" s="17">
        <f t="shared" si="6"/>
        <v>67642</v>
      </c>
      <c r="S16" s="17">
        <f t="shared" si="6"/>
        <v>271452</v>
      </c>
      <c r="T16" s="32">
        <f t="shared" si="6"/>
        <v>402378</v>
      </c>
      <c r="U16" s="18">
        <f t="shared" si="7"/>
        <v>15.727500012426127</v>
      </c>
      <c r="V16" s="18">
        <f t="shared" si="8"/>
        <v>16.810561213585235</v>
      </c>
      <c r="W16" s="18">
        <f t="shared" si="11"/>
        <v>67.461938773988635</v>
      </c>
      <c r="X16" s="2"/>
    </row>
    <row r="17" spans="2:24">
      <c r="B17" s="19" t="s">
        <v>32</v>
      </c>
      <c r="C17" s="12">
        <v>1158</v>
      </c>
      <c r="D17" s="13">
        <v>3800</v>
      </c>
      <c r="E17" s="13">
        <v>20897</v>
      </c>
      <c r="F17" s="13">
        <v>25855</v>
      </c>
      <c r="G17" s="20">
        <f t="shared" si="2"/>
        <v>4.4788242119512667</v>
      </c>
      <c r="H17" s="20">
        <f t="shared" si="0"/>
        <v>14.697350609166506</v>
      </c>
      <c r="I17" s="20">
        <f t="shared" si="1"/>
        <v>80.823825178882231</v>
      </c>
      <c r="J17" s="12">
        <v>13249</v>
      </c>
      <c r="K17" s="13">
        <v>10308</v>
      </c>
      <c r="L17" s="13">
        <v>70935</v>
      </c>
      <c r="M17" s="13">
        <v>94492</v>
      </c>
      <c r="N17" s="20">
        <f t="shared" si="3"/>
        <v>14.021292807856749</v>
      </c>
      <c r="O17" s="20">
        <f t="shared" si="4"/>
        <v>10.908860009312958</v>
      </c>
      <c r="P17" s="20">
        <f t="shared" si="10"/>
        <v>75.069847182830287</v>
      </c>
      <c r="Q17" s="12">
        <f t="shared" si="6"/>
        <v>14407</v>
      </c>
      <c r="R17" s="13">
        <f t="shared" si="6"/>
        <v>14108</v>
      </c>
      <c r="S17" s="13">
        <f t="shared" si="6"/>
        <v>91832</v>
      </c>
      <c r="T17" s="31">
        <f t="shared" si="6"/>
        <v>120347</v>
      </c>
      <c r="U17" s="20">
        <f t="shared" si="7"/>
        <v>11.971216565431627</v>
      </c>
      <c r="V17" s="20">
        <f t="shared" si="8"/>
        <v>11.722768328250808</v>
      </c>
      <c r="W17" s="20">
        <f t="shared" si="11"/>
        <v>76.30601510631756</v>
      </c>
      <c r="X17" s="2"/>
    </row>
    <row r="18" spans="2:24">
      <c r="B18" s="15" t="s">
        <v>33</v>
      </c>
      <c r="C18" s="16">
        <v>517</v>
      </c>
      <c r="D18" s="17">
        <v>1405</v>
      </c>
      <c r="E18" s="17">
        <v>4396</v>
      </c>
      <c r="F18" s="17">
        <v>6318</v>
      </c>
      <c r="G18" s="18">
        <f t="shared" si="2"/>
        <v>8.1829692940804044</v>
      </c>
      <c r="H18" s="18">
        <f t="shared" si="0"/>
        <v>22.238050015827792</v>
      </c>
      <c r="I18" s="18">
        <f t="shared" si="1"/>
        <v>69.578980690091797</v>
      </c>
      <c r="J18" s="16">
        <v>2129</v>
      </c>
      <c r="K18" s="17">
        <v>1960</v>
      </c>
      <c r="L18" s="17">
        <v>13826</v>
      </c>
      <c r="M18" s="17">
        <v>17915</v>
      </c>
      <c r="N18" s="18">
        <f t="shared" si="3"/>
        <v>11.883896176388502</v>
      </c>
      <c r="O18" s="18">
        <f t="shared" si="4"/>
        <v>10.940552609545074</v>
      </c>
      <c r="P18" s="18">
        <f t="shared" si="10"/>
        <v>77.175551214066431</v>
      </c>
      <c r="Q18" s="16">
        <f t="shared" si="6"/>
        <v>2646</v>
      </c>
      <c r="R18" s="17">
        <f t="shared" si="6"/>
        <v>3365</v>
      </c>
      <c r="S18" s="17">
        <f t="shared" si="6"/>
        <v>18222</v>
      </c>
      <c r="T18" s="32">
        <f t="shared" si="6"/>
        <v>24233</v>
      </c>
      <c r="U18" s="18">
        <f t="shared" si="7"/>
        <v>10.918994759212644</v>
      </c>
      <c r="V18" s="18">
        <f t="shared" si="8"/>
        <v>13.886023191515701</v>
      </c>
      <c r="W18" s="18">
        <f t="shared" si="11"/>
        <v>75.194982049271658</v>
      </c>
      <c r="X18" s="2"/>
    </row>
    <row r="19" spans="2:24">
      <c r="B19" s="19" t="s">
        <v>34</v>
      </c>
      <c r="C19" s="12">
        <v>227</v>
      </c>
      <c r="D19" s="13">
        <v>1266</v>
      </c>
      <c r="E19" s="13">
        <v>39054</v>
      </c>
      <c r="F19" s="13">
        <v>40547</v>
      </c>
      <c r="G19" s="20">
        <f t="shared" si="2"/>
        <v>0.55984413150171408</v>
      </c>
      <c r="H19" s="20">
        <f t="shared" si="0"/>
        <v>3.1223025131329076</v>
      </c>
      <c r="I19" s="20">
        <f t="shared" si="1"/>
        <v>96.317853355365372</v>
      </c>
      <c r="J19" s="12">
        <v>3395</v>
      </c>
      <c r="K19" s="13">
        <v>3538</v>
      </c>
      <c r="L19" s="13">
        <v>79083</v>
      </c>
      <c r="M19" s="13">
        <v>86016</v>
      </c>
      <c r="N19" s="20">
        <f t="shared" si="3"/>
        <v>3.9469401041666665</v>
      </c>
      <c r="O19" s="20">
        <f t="shared" si="4"/>
        <v>4.1131882440476186</v>
      </c>
      <c r="P19" s="20">
        <f t="shared" si="10"/>
        <v>91.939871651785708</v>
      </c>
      <c r="Q19" s="12">
        <f t="shared" si="6"/>
        <v>3622</v>
      </c>
      <c r="R19" s="13">
        <f t="shared" si="6"/>
        <v>4804</v>
      </c>
      <c r="S19" s="13">
        <f t="shared" si="6"/>
        <v>118137</v>
      </c>
      <c r="T19" s="31">
        <f t="shared" si="6"/>
        <v>126563</v>
      </c>
      <c r="U19" s="20">
        <f t="shared" si="7"/>
        <v>2.8618158545546488</v>
      </c>
      <c r="V19" s="20">
        <f t="shared" si="8"/>
        <v>3.7957380909112457</v>
      </c>
      <c r="W19" s="20">
        <f t="shared" si="11"/>
        <v>93.342446054534108</v>
      </c>
      <c r="X19" s="2"/>
    </row>
    <row r="20" spans="2:24">
      <c r="B20" s="15" t="s">
        <v>35</v>
      </c>
      <c r="C20" s="16">
        <v>176</v>
      </c>
      <c r="D20" s="17">
        <v>639</v>
      </c>
      <c r="E20" s="17">
        <v>22306</v>
      </c>
      <c r="F20" s="17">
        <v>23121</v>
      </c>
      <c r="G20" s="18">
        <f t="shared" si="2"/>
        <v>0.76121275031356772</v>
      </c>
      <c r="H20" s="18">
        <f t="shared" si="0"/>
        <v>2.7637212923316468</v>
      </c>
      <c r="I20" s="18">
        <f t="shared" si="1"/>
        <v>96.475065957354786</v>
      </c>
      <c r="J20" s="16">
        <v>2770</v>
      </c>
      <c r="K20" s="17">
        <v>2807</v>
      </c>
      <c r="L20" s="17">
        <v>42288</v>
      </c>
      <c r="M20" s="17">
        <v>47865</v>
      </c>
      <c r="N20" s="18">
        <f t="shared" si="3"/>
        <v>5.7871095790243396</v>
      </c>
      <c r="O20" s="18">
        <f t="shared" si="4"/>
        <v>5.8644103206936178</v>
      </c>
      <c r="P20" s="18">
        <f t="shared" si="10"/>
        <v>88.348480100282046</v>
      </c>
      <c r="Q20" s="16">
        <f t="shared" si="6"/>
        <v>2946</v>
      </c>
      <c r="R20" s="17">
        <f t="shared" si="6"/>
        <v>3446</v>
      </c>
      <c r="S20" s="17">
        <f t="shared" si="6"/>
        <v>64594</v>
      </c>
      <c r="T20" s="32">
        <f t="shared" si="6"/>
        <v>70986</v>
      </c>
      <c r="U20" s="18">
        <f t="shared" si="7"/>
        <v>4.1501141070070151</v>
      </c>
      <c r="V20" s="18">
        <f t="shared" si="8"/>
        <v>4.8544783478432363</v>
      </c>
      <c r="W20" s="18">
        <f t="shared" si="11"/>
        <v>90.995407545149746</v>
      </c>
      <c r="X20" s="2"/>
    </row>
    <row r="21" spans="2:24">
      <c r="B21" s="19" t="s">
        <v>36</v>
      </c>
      <c r="C21" s="12">
        <v>1854</v>
      </c>
      <c r="D21" s="21">
        <v>6396</v>
      </c>
      <c r="E21" s="21">
        <v>12540</v>
      </c>
      <c r="F21" s="21">
        <v>20790</v>
      </c>
      <c r="G21" s="20">
        <f t="shared" si="2"/>
        <v>8.9177489177489182</v>
      </c>
      <c r="H21" s="20">
        <f t="shared" si="0"/>
        <v>30.764790764790764</v>
      </c>
      <c r="I21" s="20">
        <f t="shared" si="1"/>
        <v>60.317460317460316</v>
      </c>
      <c r="J21" s="12">
        <v>20410</v>
      </c>
      <c r="K21" s="21">
        <v>11351</v>
      </c>
      <c r="L21" s="21">
        <v>34019</v>
      </c>
      <c r="M21" s="21">
        <v>65780</v>
      </c>
      <c r="N21" s="20">
        <f t="shared" si="3"/>
        <v>31.027667984189723</v>
      </c>
      <c r="O21" s="20">
        <f t="shared" si="4"/>
        <v>17.256004864700518</v>
      </c>
      <c r="P21" s="20">
        <f t="shared" si="10"/>
        <v>51.716327151109759</v>
      </c>
      <c r="Q21" s="12">
        <f t="shared" si="6"/>
        <v>22264</v>
      </c>
      <c r="R21" s="21">
        <f t="shared" si="6"/>
        <v>17747</v>
      </c>
      <c r="S21" s="21">
        <f t="shared" si="6"/>
        <v>46559</v>
      </c>
      <c r="T21" s="33">
        <f t="shared" si="6"/>
        <v>86570</v>
      </c>
      <c r="U21" s="20">
        <f t="shared" si="7"/>
        <v>25.717916137229988</v>
      </c>
      <c r="V21" s="20">
        <f t="shared" si="8"/>
        <v>20.500173270185975</v>
      </c>
      <c r="W21" s="20">
        <f t="shared" si="11"/>
        <v>53.781910592584033</v>
      </c>
      <c r="X21" s="2"/>
    </row>
    <row r="22" spans="2:24">
      <c r="B22" s="22" t="s">
        <v>37</v>
      </c>
      <c r="C22" s="23">
        <v>130</v>
      </c>
      <c r="D22" s="17">
        <v>983</v>
      </c>
      <c r="E22" s="17">
        <v>21165</v>
      </c>
      <c r="F22" s="17">
        <v>22278</v>
      </c>
      <c r="G22" s="18">
        <f t="shared" si="2"/>
        <v>0.58353532633090943</v>
      </c>
      <c r="H22" s="18">
        <f t="shared" si="0"/>
        <v>4.4124248137175686</v>
      </c>
      <c r="I22" s="18">
        <f t="shared" si="1"/>
        <v>95.004039859951519</v>
      </c>
      <c r="J22" s="23">
        <v>3103</v>
      </c>
      <c r="K22" s="17">
        <v>3084</v>
      </c>
      <c r="L22" s="17">
        <v>41644</v>
      </c>
      <c r="M22" s="17">
        <v>47831</v>
      </c>
      <c r="N22" s="18">
        <f t="shared" si="3"/>
        <v>6.4874244736677049</v>
      </c>
      <c r="O22" s="18">
        <f t="shared" si="4"/>
        <v>6.4477012815956183</v>
      </c>
      <c r="P22" s="18">
        <f t="shared" si="10"/>
        <v>87.064874244736671</v>
      </c>
      <c r="Q22" s="23">
        <f t="shared" si="6"/>
        <v>3233</v>
      </c>
      <c r="R22" s="17">
        <f t="shared" si="6"/>
        <v>4067</v>
      </c>
      <c r="S22" s="17">
        <f t="shared" si="6"/>
        <v>62809</v>
      </c>
      <c r="T22" s="32">
        <f t="shared" si="6"/>
        <v>70109</v>
      </c>
      <c r="U22" s="18">
        <f t="shared" si="7"/>
        <v>4.6113908342723473</v>
      </c>
      <c r="V22" s="18">
        <f t="shared" si="8"/>
        <v>5.8009670655693277</v>
      </c>
      <c r="W22" s="18">
        <f t="shared" si="11"/>
        <v>89.58764210015832</v>
      </c>
      <c r="X22" s="2"/>
    </row>
    <row r="23" spans="2:24">
      <c r="B23" s="24" t="s">
        <v>38</v>
      </c>
      <c r="C23" s="25">
        <v>1235</v>
      </c>
      <c r="D23" s="25">
        <v>6400</v>
      </c>
      <c r="E23" s="25">
        <v>143729</v>
      </c>
      <c r="F23" s="25">
        <v>151364</v>
      </c>
      <c r="G23" s="26">
        <f>C23*100/F23</f>
        <v>0.81591395576226844</v>
      </c>
      <c r="H23" s="26">
        <f>D23*100/F23</f>
        <v>4.2282180703469781</v>
      </c>
      <c r="I23" s="26">
        <f t="shared" si="1"/>
        <v>94.955867973890747</v>
      </c>
      <c r="J23" s="25">
        <v>24596</v>
      </c>
      <c r="K23" s="25">
        <v>20773</v>
      </c>
      <c r="L23" s="25">
        <v>269915</v>
      </c>
      <c r="M23" s="25">
        <v>315284</v>
      </c>
      <c r="N23" s="26">
        <f>J23*100/M23</f>
        <v>7.8012204869260726</v>
      </c>
      <c r="O23" s="26">
        <f>K23*100/M23</f>
        <v>6.588662919780262</v>
      </c>
      <c r="P23" s="26">
        <f t="shared" si="10"/>
        <v>85.610116593293668</v>
      </c>
      <c r="Q23" s="25">
        <f>Q9+Q10+Q14+Q19+Q20+Q22</f>
        <v>25831</v>
      </c>
      <c r="R23" s="25">
        <f t="shared" ref="R23:T23" si="12">R9+R10+R14+R19+R20+R22</f>
        <v>27173</v>
      </c>
      <c r="S23" s="25">
        <f t="shared" si="12"/>
        <v>413644</v>
      </c>
      <c r="T23" s="25">
        <f t="shared" si="12"/>
        <v>466648</v>
      </c>
      <c r="U23" s="26">
        <f>Q23*100/T23</f>
        <v>5.5354357031424115</v>
      </c>
      <c r="V23" s="26">
        <f>R23*100/T23</f>
        <v>5.8230186350311159</v>
      </c>
      <c r="W23" s="26">
        <f t="shared" si="11"/>
        <v>88.64154566182647</v>
      </c>
      <c r="X23" s="2"/>
    </row>
    <row r="24" spans="2:24">
      <c r="B24" s="27" t="s">
        <v>39</v>
      </c>
      <c r="C24" s="12">
        <v>43098</v>
      </c>
      <c r="D24" s="12">
        <v>123696</v>
      </c>
      <c r="E24" s="12">
        <v>260163</v>
      </c>
      <c r="F24" s="12">
        <v>426957</v>
      </c>
      <c r="G24" s="20">
        <f>C24*100/F24</f>
        <v>10.094224945369206</v>
      </c>
      <c r="H24" s="20">
        <f>D24*100/F24</f>
        <v>28.971535775265426</v>
      </c>
      <c r="I24" s="20">
        <f t="shared" si="1"/>
        <v>60.934239279365372</v>
      </c>
      <c r="J24" s="12">
        <v>357028</v>
      </c>
      <c r="K24" s="12">
        <v>215172</v>
      </c>
      <c r="L24" s="12">
        <v>839779</v>
      </c>
      <c r="M24" s="12">
        <v>1411979</v>
      </c>
      <c r="N24" s="20">
        <f>J24*100/M24</f>
        <v>25.285645183108247</v>
      </c>
      <c r="O24" s="20">
        <f>K24*100/M24</f>
        <v>15.23903684119948</v>
      </c>
      <c r="P24" s="20">
        <f t="shared" si="10"/>
        <v>59.475317975692271</v>
      </c>
      <c r="Q24" s="12">
        <f>Q7+Q8+Q11+Q12+Q13+Q15+Q16+Q17+Q18+Q21</f>
        <v>400126</v>
      </c>
      <c r="R24" s="12">
        <f t="shared" ref="R24:T24" si="13">R7+R8+R11+R12+R13+R15+R16+R17+R18+R21</f>
        <v>338868</v>
      </c>
      <c r="S24" s="12">
        <f t="shared" si="13"/>
        <v>1099942</v>
      </c>
      <c r="T24" s="12">
        <f t="shared" si="13"/>
        <v>1838936</v>
      </c>
      <c r="U24" s="20">
        <f>Q24*100/T24</f>
        <v>21.758560384918237</v>
      </c>
      <c r="V24" s="20">
        <f>R24*100/T24</f>
        <v>18.427394971875042</v>
      </c>
      <c r="W24" s="20">
        <f t="shared" si="11"/>
        <v>59.814044643206721</v>
      </c>
      <c r="X24" s="2"/>
    </row>
    <row r="25" spans="2:24">
      <c r="B25" s="28" t="s">
        <v>40</v>
      </c>
      <c r="C25" s="29">
        <v>44333</v>
      </c>
      <c r="D25" s="29">
        <v>130096</v>
      </c>
      <c r="E25" s="29">
        <v>403892</v>
      </c>
      <c r="F25" s="29">
        <v>578321</v>
      </c>
      <c r="G25" s="30">
        <f>C25*100/F25</f>
        <v>7.6658118933948449</v>
      </c>
      <c r="H25" s="30">
        <f>D25*100/F25</f>
        <v>22.49546532116247</v>
      </c>
      <c r="I25" s="30">
        <f t="shared" si="1"/>
        <v>69.838722785442684</v>
      </c>
      <c r="J25" s="29">
        <v>381624</v>
      </c>
      <c r="K25" s="29">
        <v>235945</v>
      </c>
      <c r="L25" s="29">
        <v>1109694</v>
      </c>
      <c r="M25" s="29">
        <v>1727263</v>
      </c>
      <c r="N25" s="30">
        <f>J25*100/M25</f>
        <v>22.094145477556111</v>
      </c>
      <c r="O25" s="30">
        <f>K25*100/M25</f>
        <v>13.660050611863973</v>
      </c>
      <c r="P25" s="30">
        <f t="shared" si="10"/>
        <v>64.245803910579923</v>
      </c>
      <c r="Q25" s="29">
        <f>SUM(Q7:Q22)</f>
        <v>425957</v>
      </c>
      <c r="R25" s="29">
        <f t="shared" ref="R25:T25" si="14">SUM(R7:R22)</f>
        <v>366041</v>
      </c>
      <c r="S25" s="29">
        <f t="shared" si="14"/>
        <v>1513586</v>
      </c>
      <c r="T25" s="29">
        <f t="shared" si="14"/>
        <v>2305584</v>
      </c>
      <c r="U25" s="30">
        <f>Q25*100/T25</f>
        <v>18.475015440773358</v>
      </c>
      <c r="V25" s="30">
        <f>R25*100/T25</f>
        <v>15.876281237204978</v>
      </c>
      <c r="W25" s="30">
        <f t="shared" si="11"/>
        <v>65.64870332202166</v>
      </c>
      <c r="X25" s="2"/>
    </row>
    <row r="26" spans="2:24" ht="109.2" customHeight="1">
      <c r="B26" s="52" t="s">
        <v>41</v>
      </c>
      <c r="C26" s="52"/>
      <c r="D26" s="52"/>
      <c r="E26" s="52"/>
      <c r="F26" s="52"/>
      <c r="G26" s="52"/>
      <c r="H26" s="52"/>
      <c r="I26" s="52"/>
      <c r="J26" s="52"/>
      <c r="K26" s="52"/>
      <c r="L26" s="52"/>
      <c r="M26" s="52"/>
      <c r="N26" s="52"/>
      <c r="O26" s="52"/>
      <c r="P26" s="52"/>
      <c r="Q26" s="52"/>
      <c r="R26" s="52"/>
      <c r="S26" s="52"/>
      <c r="T26" s="52"/>
      <c r="U26" s="52"/>
      <c r="V26" s="52"/>
      <c r="W26" s="52"/>
    </row>
    <row r="27" spans="2:24">
      <c r="B27" s="82" t="s">
        <v>42</v>
      </c>
      <c r="C27" s="82"/>
      <c r="D27" s="82"/>
      <c r="E27" s="82"/>
      <c r="F27" s="82"/>
      <c r="G27" s="82"/>
      <c r="H27" s="82"/>
      <c r="I27" s="82"/>
      <c r="J27" s="82"/>
      <c r="K27" s="82"/>
      <c r="L27" s="82"/>
      <c r="M27" s="82"/>
      <c r="N27" s="82"/>
      <c r="O27" s="82"/>
      <c r="P27" s="82"/>
      <c r="Q27" s="82"/>
      <c r="R27" s="82"/>
      <c r="S27" s="82"/>
      <c r="T27" s="82"/>
      <c r="U27" s="82"/>
      <c r="V27" s="82"/>
      <c r="W27" s="82"/>
    </row>
    <row r="28" spans="2:24">
      <c r="B28" s="82" t="s">
        <v>43</v>
      </c>
      <c r="C28" s="82"/>
      <c r="D28" s="82"/>
      <c r="E28" s="82"/>
      <c r="F28" s="82"/>
      <c r="G28" s="82"/>
      <c r="H28" s="82"/>
      <c r="I28" s="82"/>
      <c r="J28" s="82"/>
      <c r="K28" s="82"/>
      <c r="L28" s="82"/>
      <c r="M28" s="82"/>
      <c r="N28" s="82"/>
      <c r="O28" s="82"/>
      <c r="P28" s="82"/>
      <c r="Q28" s="82"/>
      <c r="R28" s="82"/>
      <c r="S28" s="82"/>
      <c r="T28" s="82"/>
      <c r="U28" s="82"/>
      <c r="V28" s="82"/>
      <c r="W28" s="82"/>
    </row>
    <row r="29" spans="2:24">
      <c r="C29" s="4"/>
    </row>
  </sheetData>
  <mergeCells count="23">
    <mergeCell ref="B27:W27"/>
    <mergeCell ref="B28:W28"/>
    <mergeCell ref="B26:W26"/>
    <mergeCell ref="C4:E4"/>
    <mergeCell ref="F4:F5"/>
    <mergeCell ref="B3:B6"/>
    <mergeCell ref="C3:I3"/>
    <mergeCell ref="J3:P3"/>
    <mergeCell ref="Q3:W3"/>
    <mergeCell ref="C6:F6"/>
    <mergeCell ref="G6:I6"/>
    <mergeCell ref="J6:M6"/>
    <mergeCell ref="N6:P6"/>
    <mergeCell ref="Q6:T6"/>
    <mergeCell ref="U6:W6"/>
    <mergeCell ref="B2:W2"/>
    <mergeCell ref="G4:I4"/>
    <mergeCell ref="J4:L4"/>
    <mergeCell ref="N4:P4"/>
    <mergeCell ref="Q4:S4"/>
    <mergeCell ref="U4:W4"/>
    <mergeCell ref="T4:T5"/>
    <mergeCell ref="M4:M5"/>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5BE1E-127B-4F4C-B0C4-E565D808A068}">
  <sheetPr published="0"/>
  <dimension ref="B2:X30"/>
  <sheetViews>
    <sheetView workbookViewId="0">
      <selection activeCell="P7" sqref="P7:P25"/>
    </sheetView>
  </sheetViews>
  <sheetFormatPr baseColWidth="10" defaultColWidth="10.5546875" defaultRowHeight="14.4"/>
  <cols>
    <col min="1" max="1" width="10.5546875" style="1"/>
    <col min="2" max="2" width="23.88671875" style="1" customWidth="1"/>
    <col min="3" max="24" width="18.88671875" style="1" customWidth="1"/>
    <col min="25" max="16384" width="10.5546875" style="1"/>
  </cols>
  <sheetData>
    <row r="2" spans="2:24" ht="15.6">
      <c r="B2" s="46" t="s">
        <v>5</v>
      </c>
      <c r="C2" s="46"/>
      <c r="D2" s="46"/>
      <c r="E2" s="46"/>
      <c r="F2" s="46"/>
      <c r="G2" s="46"/>
      <c r="H2" s="46"/>
      <c r="I2" s="46"/>
      <c r="J2" s="46"/>
      <c r="K2" s="46"/>
      <c r="L2" s="46"/>
      <c r="M2" s="46"/>
      <c r="N2" s="46"/>
      <c r="O2" s="46"/>
      <c r="P2" s="46"/>
      <c r="Q2" s="46"/>
      <c r="R2" s="46"/>
      <c r="S2" s="46"/>
      <c r="T2" s="46"/>
      <c r="U2" s="46"/>
      <c r="V2" s="46"/>
      <c r="W2" s="46"/>
    </row>
    <row r="3" spans="2:24">
      <c r="B3" s="53" t="s">
        <v>11</v>
      </c>
      <c r="C3" s="56" t="s">
        <v>12</v>
      </c>
      <c r="D3" s="48"/>
      <c r="E3" s="48"/>
      <c r="F3" s="48"/>
      <c r="G3" s="48"/>
      <c r="H3" s="48"/>
      <c r="I3" s="49"/>
      <c r="J3" s="56" t="s">
        <v>13</v>
      </c>
      <c r="K3" s="48"/>
      <c r="L3" s="48"/>
      <c r="M3" s="48"/>
      <c r="N3" s="48"/>
      <c r="O3" s="48"/>
      <c r="P3" s="49"/>
      <c r="Q3" s="56" t="s">
        <v>14</v>
      </c>
      <c r="R3" s="48"/>
      <c r="S3" s="48"/>
      <c r="T3" s="48"/>
      <c r="U3" s="48"/>
      <c r="V3" s="48"/>
      <c r="W3" s="49"/>
    </row>
    <row r="4" spans="2:24">
      <c r="B4" s="54"/>
      <c r="C4" s="47" t="s">
        <v>15</v>
      </c>
      <c r="D4" s="48"/>
      <c r="E4" s="49"/>
      <c r="F4" s="50" t="s">
        <v>16</v>
      </c>
      <c r="G4" s="47" t="s">
        <v>15</v>
      </c>
      <c r="H4" s="48"/>
      <c r="I4" s="49"/>
      <c r="J4" s="47" t="s">
        <v>15</v>
      </c>
      <c r="K4" s="48"/>
      <c r="L4" s="49"/>
      <c r="M4" s="50" t="s">
        <v>16</v>
      </c>
      <c r="N4" s="47" t="s">
        <v>15</v>
      </c>
      <c r="O4" s="48"/>
      <c r="P4" s="49"/>
      <c r="Q4" s="47" t="s">
        <v>15</v>
      </c>
      <c r="R4" s="48"/>
      <c r="S4" s="49"/>
      <c r="T4" s="50" t="s">
        <v>16</v>
      </c>
      <c r="U4" s="47" t="s">
        <v>15</v>
      </c>
      <c r="V4" s="48"/>
      <c r="W4" s="49"/>
    </row>
    <row r="5" spans="2:24" ht="28.8">
      <c r="B5" s="54"/>
      <c r="C5" s="37" t="s">
        <v>17</v>
      </c>
      <c r="D5" s="38" t="s">
        <v>18</v>
      </c>
      <c r="E5" s="37" t="s">
        <v>19</v>
      </c>
      <c r="F5" s="51"/>
      <c r="G5" s="37" t="s">
        <v>17</v>
      </c>
      <c r="H5" s="38" t="s">
        <v>18</v>
      </c>
      <c r="I5" s="37" t="s">
        <v>19</v>
      </c>
      <c r="J5" s="37" t="s">
        <v>17</v>
      </c>
      <c r="K5" s="38" t="s">
        <v>18</v>
      </c>
      <c r="L5" s="37" t="s">
        <v>19</v>
      </c>
      <c r="M5" s="51"/>
      <c r="N5" s="37" t="s">
        <v>17</v>
      </c>
      <c r="O5" s="38" t="s">
        <v>18</v>
      </c>
      <c r="P5" s="37" t="s">
        <v>19</v>
      </c>
      <c r="Q5" s="37" t="s">
        <v>17</v>
      </c>
      <c r="R5" s="38" t="s">
        <v>18</v>
      </c>
      <c r="S5" s="37" t="s">
        <v>19</v>
      </c>
      <c r="T5" s="51"/>
      <c r="U5" s="37" t="s">
        <v>17</v>
      </c>
      <c r="V5" s="38" t="s">
        <v>18</v>
      </c>
      <c r="W5" s="37" t="s">
        <v>19</v>
      </c>
    </row>
    <row r="6" spans="2:24">
      <c r="B6" s="55"/>
      <c r="C6" s="57" t="s">
        <v>20</v>
      </c>
      <c r="D6" s="58"/>
      <c r="E6" s="58"/>
      <c r="F6" s="58"/>
      <c r="G6" s="57" t="s">
        <v>21</v>
      </c>
      <c r="H6" s="58"/>
      <c r="I6" s="59"/>
      <c r="J6" s="57" t="s">
        <v>20</v>
      </c>
      <c r="K6" s="58"/>
      <c r="L6" s="58"/>
      <c r="M6" s="59"/>
      <c r="N6" s="57" t="s">
        <v>21</v>
      </c>
      <c r="O6" s="58"/>
      <c r="P6" s="59"/>
      <c r="Q6" s="57" t="s">
        <v>20</v>
      </c>
      <c r="R6" s="58"/>
      <c r="S6" s="58"/>
      <c r="T6" s="59"/>
      <c r="U6" s="57" t="s">
        <v>21</v>
      </c>
      <c r="V6" s="58"/>
      <c r="W6" s="59"/>
    </row>
    <row r="7" spans="2:24">
      <c r="B7" s="11" t="s">
        <v>22</v>
      </c>
      <c r="C7" s="12">
        <v>16183</v>
      </c>
      <c r="D7" s="13">
        <v>23596</v>
      </c>
      <c r="E7" s="13">
        <v>23812</v>
      </c>
      <c r="F7" s="13">
        <f>SUM(C7:E7)</f>
        <v>63591</v>
      </c>
      <c r="G7" s="14">
        <f>C7*100/F7</f>
        <v>25.448569766161878</v>
      </c>
      <c r="H7" s="14">
        <f t="shared" ref="H7:H22" si="0">D7*100/F7</f>
        <v>37.105879762859523</v>
      </c>
      <c r="I7" s="14">
        <f t="shared" ref="I7:I25" si="1">E7*100/F7</f>
        <v>37.445550470978596</v>
      </c>
      <c r="J7" s="12">
        <v>84805</v>
      </c>
      <c r="K7" s="13">
        <v>35232</v>
      </c>
      <c r="L7" s="13">
        <v>104171</v>
      </c>
      <c r="M7" s="13">
        <f>SUM(J7:L7)</f>
        <v>224208</v>
      </c>
      <c r="N7" s="14">
        <f>J7*100/M7</f>
        <v>37.824252479840148</v>
      </c>
      <c r="O7" s="14">
        <f t="shared" ref="O7:O25" si="2">K7*100/M7</f>
        <v>15.713979875829587</v>
      </c>
      <c r="P7" s="14">
        <f t="shared" ref="P7:P25" si="3">L7*100/M7</f>
        <v>46.461767644330266</v>
      </c>
      <c r="Q7" s="12">
        <f>C7+J7</f>
        <v>100988</v>
      </c>
      <c r="R7" s="13">
        <f>D7+K7</f>
        <v>58828</v>
      </c>
      <c r="S7" s="13">
        <f>E7+L7</f>
        <v>127983</v>
      </c>
      <c r="T7" s="31">
        <f>F7+M7</f>
        <v>287799</v>
      </c>
      <c r="U7" s="14">
        <f>Q7/T7*100</f>
        <v>35.089767511353408</v>
      </c>
      <c r="V7" s="14">
        <f>R7/T7*100</f>
        <v>20.440654762525234</v>
      </c>
      <c r="W7" s="14">
        <f>S7/T7*100</f>
        <v>44.469577726121358</v>
      </c>
      <c r="X7" s="2"/>
    </row>
    <row r="8" spans="2:24">
      <c r="B8" s="15" t="s">
        <v>23</v>
      </c>
      <c r="C8" s="16">
        <v>8243</v>
      </c>
      <c r="D8" s="17">
        <v>30153</v>
      </c>
      <c r="E8" s="17">
        <v>53599</v>
      </c>
      <c r="F8" s="17">
        <f t="shared" ref="F8:F22" si="4">SUM(C8:E8)</f>
        <v>91995</v>
      </c>
      <c r="G8" s="18">
        <f t="shared" ref="G8:G22" si="5">C8*100/F8</f>
        <v>8.9602695798684717</v>
      </c>
      <c r="H8" s="18">
        <f t="shared" si="0"/>
        <v>32.776781346812328</v>
      </c>
      <c r="I8" s="18">
        <f t="shared" si="1"/>
        <v>58.262949073319199</v>
      </c>
      <c r="J8" s="16">
        <v>66243</v>
      </c>
      <c r="K8" s="17">
        <v>45114</v>
      </c>
      <c r="L8" s="17">
        <v>175437</v>
      </c>
      <c r="M8" s="17">
        <f t="shared" ref="M8:M22" si="6">SUM(J8:L8)</f>
        <v>286794</v>
      </c>
      <c r="N8" s="18">
        <f t="shared" ref="N8:N25" si="7">J8*100/M8</f>
        <v>23.097763551538733</v>
      </c>
      <c r="O8" s="18">
        <f t="shared" si="2"/>
        <v>15.730454612021171</v>
      </c>
      <c r="P8" s="18">
        <f t="shared" si="3"/>
        <v>61.17178183644009</v>
      </c>
      <c r="Q8" s="16">
        <f t="shared" ref="Q8:T22" si="8">C8+J8</f>
        <v>74486</v>
      </c>
      <c r="R8" s="17">
        <f t="shared" si="8"/>
        <v>75267</v>
      </c>
      <c r="S8" s="17">
        <f t="shared" si="8"/>
        <v>229036</v>
      </c>
      <c r="T8" s="32">
        <f t="shared" si="8"/>
        <v>378789</v>
      </c>
      <c r="U8" s="18">
        <f t="shared" ref="U8:U25" si="9">Q8/T8*100</f>
        <v>19.66424579383245</v>
      </c>
      <c r="V8" s="18">
        <f t="shared" ref="V8:V25" si="10">R8/T8*100</f>
        <v>19.870429183529616</v>
      </c>
      <c r="W8" s="18">
        <f t="shared" ref="W8:W25" si="11">S8/T8*100</f>
        <v>60.465325022637927</v>
      </c>
      <c r="X8" s="2"/>
    </row>
    <row r="9" spans="2:24">
      <c r="B9" s="19" t="s">
        <v>24</v>
      </c>
      <c r="C9" s="12">
        <v>343</v>
      </c>
      <c r="D9" s="13">
        <v>1502</v>
      </c>
      <c r="E9" s="13">
        <v>21710</v>
      </c>
      <c r="F9" s="13">
        <f t="shared" si="4"/>
        <v>23555</v>
      </c>
      <c r="G9" s="20">
        <f t="shared" si="5"/>
        <v>1.4561664190193164</v>
      </c>
      <c r="H9" s="20">
        <f t="shared" si="0"/>
        <v>6.3765654850350248</v>
      </c>
      <c r="I9" s="20">
        <f t="shared" si="1"/>
        <v>92.167268095945659</v>
      </c>
      <c r="J9" s="12">
        <v>7647</v>
      </c>
      <c r="K9" s="13">
        <v>3703</v>
      </c>
      <c r="L9" s="13">
        <v>25618</v>
      </c>
      <c r="M9" s="13">
        <f t="shared" si="6"/>
        <v>36968</v>
      </c>
      <c r="N9" s="20">
        <f t="shared" si="7"/>
        <v>20.685457693140012</v>
      </c>
      <c r="O9" s="20">
        <f t="shared" si="2"/>
        <v>10.016771261631682</v>
      </c>
      <c r="P9" s="20">
        <f t="shared" si="3"/>
        <v>69.297771045228302</v>
      </c>
      <c r="Q9" s="12">
        <f t="shared" si="8"/>
        <v>7990</v>
      </c>
      <c r="R9" s="13">
        <f t="shared" si="8"/>
        <v>5205</v>
      </c>
      <c r="S9" s="13">
        <f t="shared" si="8"/>
        <v>47328</v>
      </c>
      <c r="T9" s="31">
        <f t="shared" si="8"/>
        <v>60523</v>
      </c>
      <c r="U9" s="20">
        <f t="shared" si="9"/>
        <v>13.201592782908978</v>
      </c>
      <c r="V9" s="20">
        <f t="shared" si="10"/>
        <v>8.6000363498174242</v>
      </c>
      <c r="W9" s="20">
        <f t="shared" si="11"/>
        <v>78.19837086727361</v>
      </c>
      <c r="X9" s="2"/>
    </row>
    <row r="10" spans="2:24">
      <c r="B10" s="15" t="s">
        <v>25</v>
      </c>
      <c r="C10" s="16">
        <v>287</v>
      </c>
      <c r="D10" s="17">
        <v>1138</v>
      </c>
      <c r="E10" s="17">
        <v>23039</v>
      </c>
      <c r="F10" s="17">
        <f t="shared" si="4"/>
        <v>24464</v>
      </c>
      <c r="G10" s="18">
        <f t="shared" si="5"/>
        <v>1.1731523871811642</v>
      </c>
      <c r="H10" s="18">
        <f t="shared" si="0"/>
        <v>4.6517331589274038</v>
      </c>
      <c r="I10" s="18">
        <f t="shared" si="1"/>
        <v>94.175114453891439</v>
      </c>
      <c r="J10" s="16">
        <v>5634</v>
      </c>
      <c r="K10" s="17">
        <v>4713</v>
      </c>
      <c r="L10" s="17">
        <v>47200</v>
      </c>
      <c r="M10" s="17">
        <f t="shared" si="6"/>
        <v>57547</v>
      </c>
      <c r="N10" s="18">
        <f t="shared" si="7"/>
        <v>9.7902583974837967</v>
      </c>
      <c r="O10" s="18">
        <f t="shared" si="2"/>
        <v>8.1898274453924618</v>
      </c>
      <c r="P10" s="18">
        <f t="shared" si="3"/>
        <v>82.019914157123736</v>
      </c>
      <c r="Q10" s="16">
        <f t="shared" si="8"/>
        <v>5921</v>
      </c>
      <c r="R10" s="17">
        <f t="shared" si="8"/>
        <v>5851</v>
      </c>
      <c r="S10" s="17">
        <f t="shared" si="8"/>
        <v>70239</v>
      </c>
      <c r="T10" s="32">
        <f t="shared" si="8"/>
        <v>82011</v>
      </c>
      <c r="U10" s="18">
        <f t="shared" si="9"/>
        <v>7.2197632024972256</v>
      </c>
      <c r="V10" s="18">
        <f t="shared" si="10"/>
        <v>7.1344087988196705</v>
      </c>
      <c r="W10" s="18">
        <f t="shared" si="11"/>
        <v>85.645827998683103</v>
      </c>
      <c r="X10" s="2"/>
    </row>
    <row r="11" spans="2:24">
      <c r="B11" s="19" t="s">
        <v>26</v>
      </c>
      <c r="C11" s="12">
        <v>794</v>
      </c>
      <c r="D11" s="13">
        <v>2020</v>
      </c>
      <c r="E11" s="13">
        <v>1761</v>
      </c>
      <c r="F11" s="13">
        <f t="shared" si="4"/>
        <v>4575</v>
      </c>
      <c r="G11" s="20">
        <f t="shared" si="5"/>
        <v>17.355191256830601</v>
      </c>
      <c r="H11" s="20">
        <f t="shared" si="0"/>
        <v>44.153005464480877</v>
      </c>
      <c r="I11" s="20">
        <f t="shared" si="1"/>
        <v>38.491803278688522</v>
      </c>
      <c r="J11" s="12">
        <v>4320</v>
      </c>
      <c r="K11" s="13">
        <v>2598</v>
      </c>
      <c r="L11" s="13">
        <v>5799</v>
      </c>
      <c r="M11" s="13">
        <f t="shared" si="6"/>
        <v>12717</v>
      </c>
      <c r="N11" s="20">
        <f t="shared" si="7"/>
        <v>33.970276008492569</v>
      </c>
      <c r="O11" s="20">
        <f t="shared" si="2"/>
        <v>20.429346543996225</v>
      </c>
      <c r="P11" s="20">
        <f t="shared" si="3"/>
        <v>45.600377447511207</v>
      </c>
      <c r="Q11" s="12">
        <f t="shared" si="8"/>
        <v>5114</v>
      </c>
      <c r="R11" s="13">
        <f t="shared" si="8"/>
        <v>4618</v>
      </c>
      <c r="S11" s="13">
        <f t="shared" si="8"/>
        <v>7560</v>
      </c>
      <c r="T11" s="31">
        <f t="shared" si="8"/>
        <v>17292</v>
      </c>
      <c r="U11" s="20">
        <f t="shared" si="9"/>
        <v>29.574369650705528</v>
      </c>
      <c r="V11" s="20">
        <f t="shared" si="10"/>
        <v>26.705991209808005</v>
      </c>
      <c r="W11" s="20">
        <f t="shared" si="11"/>
        <v>43.719639139486468</v>
      </c>
      <c r="X11" s="2"/>
    </row>
    <row r="12" spans="2:24">
      <c r="B12" s="15" t="s">
        <v>27</v>
      </c>
      <c r="C12" s="16">
        <v>1646</v>
      </c>
      <c r="D12" s="17">
        <v>4496</v>
      </c>
      <c r="E12" s="17">
        <v>17030</v>
      </c>
      <c r="F12" s="17">
        <f t="shared" si="4"/>
        <v>23172</v>
      </c>
      <c r="G12" s="18">
        <f t="shared" si="5"/>
        <v>7.1034006559640943</v>
      </c>
      <c r="H12" s="18">
        <f t="shared" si="0"/>
        <v>19.402727429656483</v>
      </c>
      <c r="I12" s="18">
        <f t="shared" si="1"/>
        <v>73.493871914379426</v>
      </c>
      <c r="J12" s="16">
        <v>8886</v>
      </c>
      <c r="K12" s="17">
        <v>4279</v>
      </c>
      <c r="L12" s="17">
        <v>22719</v>
      </c>
      <c r="M12" s="17">
        <f t="shared" si="6"/>
        <v>35884</v>
      </c>
      <c r="N12" s="18">
        <f t="shared" si="7"/>
        <v>24.763125627020401</v>
      </c>
      <c r="O12" s="18">
        <f t="shared" si="2"/>
        <v>11.924534611526028</v>
      </c>
      <c r="P12" s="18">
        <f t="shared" si="3"/>
        <v>63.312339761453572</v>
      </c>
      <c r="Q12" s="16">
        <f t="shared" si="8"/>
        <v>10532</v>
      </c>
      <c r="R12" s="17">
        <f t="shared" si="8"/>
        <v>8775</v>
      </c>
      <c r="S12" s="17">
        <f t="shared" si="8"/>
        <v>39749</v>
      </c>
      <c r="T12" s="32">
        <f t="shared" si="8"/>
        <v>59056</v>
      </c>
      <c r="U12" s="18">
        <f t="shared" si="9"/>
        <v>17.83392034678949</v>
      </c>
      <c r="V12" s="18">
        <f t="shared" si="10"/>
        <v>14.858778108913572</v>
      </c>
      <c r="W12" s="18">
        <f t="shared" si="11"/>
        <v>67.307301544296934</v>
      </c>
      <c r="X12" s="2"/>
    </row>
    <row r="13" spans="2:24">
      <c r="B13" s="19" t="s">
        <v>28</v>
      </c>
      <c r="C13" s="12">
        <v>2821</v>
      </c>
      <c r="D13" s="13">
        <v>12312</v>
      </c>
      <c r="E13" s="13">
        <v>27233</v>
      </c>
      <c r="F13" s="13">
        <f t="shared" si="4"/>
        <v>42366</v>
      </c>
      <c r="G13" s="20">
        <f t="shared" si="5"/>
        <v>6.6586413633574093</v>
      </c>
      <c r="H13" s="20">
        <f t="shared" si="0"/>
        <v>29.06103951281688</v>
      </c>
      <c r="I13" s="20">
        <f t="shared" si="1"/>
        <v>64.280319123825706</v>
      </c>
      <c r="J13" s="12">
        <v>17610</v>
      </c>
      <c r="K13" s="13">
        <v>14684</v>
      </c>
      <c r="L13" s="13">
        <v>99810</v>
      </c>
      <c r="M13" s="13">
        <f t="shared" si="6"/>
        <v>132104</v>
      </c>
      <c r="N13" s="20">
        <f t="shared" si="7"/>
        <v>13.330406346514867</v>
      </c>
      <c r="O13" s="20">
        <f t="shared" si="2"/>
        <v>11.115484769575486</v>
      </c>
      <c r="P13" s="20">
        <f t="shared" si="3"/>
        <v>75.554108883909649</v>
      </c>
      <c r="Q13" s="12">
        <f t="shared" si="8"/>
        <v>20431</v>
      </c>
      <c r="R13" s="13">
        <f t="shared" si="8"/>
        <v>26996</v>
      </c>
      <c r="S13" s="13">
        <f t="shared" si="8"/>
        <v>127043</v>
      </c>
      <c r="T13" s="31">
        <f t="shared" si="8"/>
        <v>174470</v>
      </c>
      <c r="U13" s="20">
        <f t="shared" si="9"/>
        <v>11.710322691580215</v>
      </c>
      <c r="V13" s="20">
        <f t="shared" si="10"/>
        <v>15.473147245944862</v>
      </c>
      <c r="W13" s="20">
        <f t="shared" si="11"/>
        <v>72.816530062474925</v>
      </c>
      <c r="X13" s="2"/>
    </row>
    <row r="14" spans="2:24">
      <c r="B14" s="15" t="s">
        <v>29</v>
      </c>
      <c r="C14" s="16">
        <v>59</v>
      </c>
      <c r="D14" s="17">
        <v>373</v>
      </c>
      <c r="E14" s="17">
        <v>17048</v>
      </c>
      <c r="F14" s="17">
        <f t="shared" si="4"/>
        <v>17480</v>
      </c>
      <c r="G14" s="18">
        <f t="shared" si="5"/>
        <v>0.33752860411899316</v>
      </c>
      <c r="H14" s="18">
        <f t="shared" si="0"/>
        <v>2.1338672768878717</v>
      </c>
      <c r="I14" s="18">
        <f>E14*100/F14</f>
        <v>97.52860411899313</v>
      </c>
      <c r="J14" s="16">
        <v>661</v>
      </c>
      <c r="K14" s="17">
        <v>1283</v>
      </c>
      <c r="L14" s="17">
        <v>36079</v>
      </c>
      <c r="M14" s="17">
        <f t="shared" si="6"/>
        <v>38023</v>
      </c>
      <c r="N14" s="18">
        <f t="shared" si="7"/>
        <v>1.7384214817347394</v>
      </c>
      <c r="O14" s="18">
        <f t="shared" si="2"/>
        <v>3.3742734660600164</v>
      </c>
      <c r="P14" s="18">
        <f t="shared" si="3"/>
        <v>94.887305052205249</v>
      </c>
      <c r="Q14" s="16">
        <f t="shared" si="8"/>
        <v>720</v>
      </c>
      <c r="R14" s="17">
        <f t="shared" si="8"/>
        <v>1656</v>
      </c>
      <c r="S14" s="17">
        <f t="shared" si="8"/>
        <v>53127</v>
      </c>
      <c r="T14" s="32">
        <f t="shared" si="8"/>
        <v>55503</v>
      </c>
      <c r="U14" s="18">
        <f t="shared" si="9"/>
        <v>1.2972271769093562</v>
      </c>
      <c r="V14" s="18">
        <f t="shared" si="10"/>
        <v>2.9836225068915194</v>
      </c>
      <c r="W14" s="18">
        <f t="shared" si="11"/>
        <v>95.719150316199119</v>
      </c>
      <c r="X14" s="2"/>
    </row>
    <row r="15" spans="2:24">
      <c r="B15" s="19" t="s">
        <v>30</v>
      </c>
      <c r="C15" s="12">
        <v>3807</v>
      </c>
      <c r="D15" s="13">
        <v>18316</v>
      </c>
      <c r="E15" s="13">
        <v>35088</v>
      </c>
      <c r="F15" s="13">
        <f t="shared" si="4"/>
        <v>57211</v>
      </c>
      <c r="G15" s="20">
        <f t="shared" si="5"/>
        <v>6.6543147296848506</v>
      </c>
      <c r="H15" s="20">
        <f t="shared" si="0"/>
        <v>32.01482232437818</v>
      </c>
      <c r="I15" s="20">
        <f t="shared" si="1"/>
        <v>61.330862945936971</v>
      </c>
      <c r="J15" s="12">
        <v>58975</v>
      </c>
      <c r="K15" s="13">
        <v>37467</v>
      </c>
      <c r="L15" s="13">
        <v>116145</v>
      </c>
      <c r="M15" s="13">
        <f t="shared" si="6"/>
        <v>212587</v>
      </c>
      <c r="N15" s="20">
        <f t="shared" si="7"/>
        <v>27.741583445836294</v>
      </c>
      <c r="O15" s="20">
        <f t="shared" si="2"/>
        <v>17.624313810345882</v>
      </c>
      <c r="P15" s="20">
        <f t="shared" si="3"/>
        <v>54.634102743817827</v>
      </c>
      <c r="Q15" s="12">
        <f t="shared" si="8"/>
        <v>62782</v>
      </c>
      <c r="R15" s="13">
        <f t="shared" si="8"/>
        <v>55783</v>
      </c>
      <c r="S15" s="13">
        <f t="shared" si="8"/>
        <v>151233</v>
      </c>
      <c r="T15" s="31">
        <f t="shared" si="8"/>
        <v>269798</v>
      </c>
      <c r="U15" s="20">
        <f t="shared" si="9"/>
        <v>23.270002001497417</v>
      </c>
      <c r="V15" s="20">
        <f t="shared" si="10"/>
        <v>20.675838961000455</v>
      </c>
      <c r="W15" s="20">
        <f t="shared" si="11"/>
        <v>56.054159037502124</v>
      </c>
      <c r="X15" s="2"/>
    </row>
    <row r="16" spans="2:24">
      <c r="B16" s="15" t="s">
        <v>31</v>
      </c>
      <c r="C16" s="16">
        <v>3876</v>
      </c>
      <c r="D16" s="17">
        <v>19691</v>
      </c>
      <c r="E16" s="17">
        <v>57679</v>
      </c>
      <c r="F16" s="17">
        <f t="shared" si="4"/>
        <v>81246</v>
      </c>
      <c r="G16" s="18">
        <f t="shared" si="5"/>
        <v>4.7706964035152497</v>
      </c>
      <c r="H16" s="18">
        <f t="shared" si="0"/>
        <v>24.236270093296902</v>
      </c>
      <c r="I16" s="18">
        <f t="shared" si="1"/>
        <v>70.993033503187846</v>
      </c>
      <c r="J16" s="16">
        <v>52769</v>
      </c>
      <c r="K16" s="17">
        <v>48299</v>
      </c>
      <c r="L16" s="17">
        <v>227127</v>
      </c>
      <c r="M16" s="17">
        <f t="shared" si="6"/>
        <v>328195</v>
      </c>
      <c r="N16" s="18">
        <f t="shared" si="7"/>
        <v>16.078550861530491</v>
      </c>
      <c r="O16" s="18">
        <f t="shared" si="2"/>
        <v>14.716555706211246</v>
      </c>
      <c r="P16" s="18">
        <f t="shared" si="3"/>
        <v>69.20489343225826</v>
      </c>
      <c r="Q16" s="16">
        <f t="shared" si="8"/>
        <v>56645</v>
      </c>
      <c r="R16" s="17">
        <f t="shared" si="8"/>
        <v>67990</v>
      </c>
      <c r="S16" s="17">
        <f>E16+L16</f>
        <v>284806</v>
      </c>
      <c r="T16" s="32">
        <f t="shared" si="8"/>
        <v>409441</v>
      </c>
      <c r="U16" s="18">
        <f t="shared" si="9"/>
        <v>13.834716112944234</v>
      </c>
      <c r="V16" s="18">
        <f t="shared" si="10"/>
        <v>16.605567102464093</v>
      </c>
      <c r="W16" s="18">
        <f t="shared" si="11"/>
        <v>69.559716784591672</v>
      </c>
      <c r="X16" s="2"/>
    </row>
    <row r="17" spans="2:24">
      <c r="B17" s="19" t="s">
        <v>32</v>
      </c>
      <c r="C17" s="12">
        <v>1067</v>
      </c>
      <c r="D17" s="13">
        <v>3951</v>
      </c>
      <c r="E17" s="13">
        <v>20516</v>
      </c>
      <c r="F17" s="13">
        <f t="shared" si="4"/>
        <v>25534</v>
      </c>
      <c r="G17" s="20">
        <f t="shared" si="5"/>
        <v>4.178742069397666</v>
      </c>
      <c r="H17" s="20">
        <f t="shared" si="0"/>
        <v>15.473486331949557</v>
      </c>
      <c r="I17" s="20">
        <f t="shared" si="1"/>
        <v>80.34777159865277</v>
      </c>
      <c r="J17" s="12">
        <v>13096</v>
      </c>
      <c r="K17" s="13">
        <v>11163</v>
      </c>
      <c r="L17" s="13">
        <v>72648</v>
      </c>
      <c r="M17" s="13">
        <f t="shared" si="6"/>
        <v>96907</v>
      </c>
      <c r="N17" s="20">
        <f t="shared" si="7"/>
        <v>13.513987637631956</v>
      </c>
      <c r="O17" s="20">
        <f t="shared" si="2"/>
        <v>11.519291692034631</v>
      </c>
      <c r="P17" s="20">
        <f t="shared" si="3"/>
        <v>74.966720670333416</v>
      </c>
      <c r="Q17" s="12">
        <f t="shared" si="8"/>
        <v>14163</v>
      </c>
      <c r="R17" s="13">
        <f t="shared" si="8"/>
        <v>15114</v>
      </c>
      <c r="S17" s="13">
        <f t="shared" si="8"/>
        <v>93164</v>
      </c>
      <c r="T17" s="31">
        <f t="shared" si="8"/>
        <v>122441</v>
      </c>
      <c r="U17" s="20">
        <f t="shared" si="9"/>
        <v>11.567203796114047</v>
      </c>
      <c r="V17" s="20">
        <f t="shared" si="10"/>
        <v>12.343904411104123</v>
      </c>
      <c r="W17" s="20">
        <f t="shared" si="11"/>
        <v>76.088891792781837</v>
      </c>
      <c r="X17" s="2"/>
    </row>
    <row r="18" spans="2:24">
      <c r="B18" s="15" t="s">
        <v>33</v>
      </c>
      <c r="C18" s="16">
        <v>457</v>
      </c>
      <c r="D18" s="17">
        <v>1458</v>
      </c>
      <c r="E18" s="17">
        <v>4159</v>
      </c>
      <c r="F18" s="17">
        <f t="shared" si="4"/>
        <v>6074</v>
      </c>
      <c r="G18" s="18">
        <f t="shared" si="5"/>
        <v>7.5238722423444191</v>
      </c>
      <c r="H18" s="18">
        <f t="shared" si="0"/>
        <v>24.003951267698387</v>
      </c>
      <c r="I18" s="18">
        <f t="shared" si="1"/>
        <v>68.472176489957192</v>
      </c>
      <c r="J18" s="16">
        <v>1497</v>
      </c>
      <c r="K18" s="17">
        <v>1589</v>
      </c>
      <c r="L18" s="17">
        <v>15108</v>
      </c>
      <c r="M18" s="17">
        <f t="shared" si="6"/>
        <v>18194</v>
      </c>
      <c r="N18" s="18">
        <f t="shared" si="7"/>
        <v>8.2279872485434762</v>
      </c>
      <c r="O18" s="18">
        <f t="shared" si="2"/>
        <v>8.7336484555347909</v>
      </c>
      <c r="P18" s="18">
        <f t="shared" si="3"/>
        <v>83.038364295921738</v>
      </c>
      <c r="Q18" s="16">
        <f t="shared" si="8"/>
        <v>1954</v>
      </c>
      <c r="R18" s="17">
        <f t="shared" si="8"/>
        <v>3047</v>
      </c>
      <c r="S18" s="17">
        <f t="shared" si="8"/>
        <v>19267</v>
      </c>
      <c r="T18" s="32">
        <f t="shared" si="8"/>
        <v>24268</v>
      </c>
      <c r="U18" s="18">
        <f t="shared" si="9"/>
        <v>8.051755398055052</v>
      </c>
      <c r="V18" s="18">
        <f t="shared" si="10"/>
        <v>12.555628811603759</v>
      </c>
      <c r="W18" s="18">
        <f t="shared" si="11"/>
        <v>79.392615790341196</v>
      </c>
      <c r="X18" s="2"/>
    </row>
    <row r="19" spans="2:24">
      <c r="B19" s="19" t="s">
        <v>34</v>
      </c>
      <c r="C19" s="12">
        <v>290</v>
      </c>
      <c r="D19" s="13">
        <v>1533</v>
      </c>
      <c r="E19" s="13">
        <v>39491</v>
      </c>
      <c r="F19" s="13">
        <f t="shared" si="4"/>
        <v>41314</v>
      </c>
      <c r="G19" s="20">
        <f t="shared" si="5"/>
        <v>0.70194123057559177</v>
      </c>
      <c r="H19" s="20">
        <f t="shared" si="0"/>
        <v>3.7106065740426972</v>
      </c>
      <c r="I19" s="20">
        <f t="shared" si="1"/>
        <v>95.587452195381715</v>
      </c>
      <c r="J19" s="12">
        <v>3650</v>
      </c>
      <c r="K19" s="13">
        <v>3899</v>
      </c>
      <c r="L19" s="13">
        <v>82287</v>
      </c>
      <c r="M19" s="13">
        <f t="shared" si="6"/>
        <v>89836</v>
      </c>
      <c r="N19" s="20">
        <f t="shared" si="7"/>
        <v>4.0629591700431895</v>
      </c>
      <c r="O19" s="20">
        <f t="shared" si="2"/>
        <v>4.3401309052050401</v>
      </c>
      <c r="P19" s="20">
        <f t="shared" si="3"/>
        <v>91.59690992475177</v>
      </c>
      <c r="Q19" s="12">
        <f t="shared" si="8"/>
        <v>3940</v>
      </c>
      <c r="R19" s="13">
        <f t="shared" si="8"/>
        <v>5432</v>
      </c>
      <c r="S19" s="13">
        <f t="shared" si="8"/>
        <v>121778</v>
      </c>
      <c r="T19" s="31">
        <f t="shared" si="8"/>
        <v>131150</v>
      </c>
      <c r="U19" s="20">
        <f t="shared" si="9"/>
        <v>3.0041936713686619</v>
      </c>
      <c r="V19" s="20">
        <f t="shared" si="10"/>
        <v>4.1418223408311095</v>
      </c>
      <c r="W19" s="20">
        <f t="shared" si="11"/>
        <v>92.85398398780022</v>
      </c>
      <c r="X19" s="2"/>
    </row>
    <row r="20" spans="2:24">
      <c r="B20" s="15" t="s">
        <v>35</v>
      </c>
      <c r="C20" s="16">
        <v>116</v>
      </c>
      <c r="D20" s="17">
        <v>666</v>
      </c>
      <c r="E20" s="17">
        <v>23413</v>
      </c>
      <c r="F20" s="17">
        <f t="shared" si="4"/>
        <v>24195</v>
      </c>
      <c r="G20" s="18">
        <f t="shared" si="5"/>
        <v>0.47943790039264311</v>
      </c>
      <c r="H20" s="18">
        <f t="shared" si="0"/>
        <v>2.7526348419094853</v>
      </c>
      <c r="I20" s="18">
        <f t="shared" si="1"/>
        <v>96.767927257697878</v>
      </c>
      <c r="J20" s="16">
        <v>2399</v>
      </c>
      <c r="K20" s="17">
        <v>3072</v>
      </c>
      <c r="L20" s="17">
        <v>43720</v>
      </c>
      <c r="M20" s="17">
        <f t="shared" si="6"/>
        <v>49191</v>
      </c>
      <c r="N20" s="18">
        <f t="shared" si="7"/>
        <v>4.8769083775487383</v>
      </c>
      <c r="O20" s="18">
        <f t="shared" si="2"/>
        <v>6.2450448252729158</v>
      </c>
      <c r="P20" s="18">
        <f t="shared" si="3"/>
        <v>88.878046797178342</v>
      </c>
      <c r="Q20" s="16">
        <f t="shared" si="8"/>
        <v>2515</v>
      </c>
      <c r="R20" s="17">
        <f t="shared" si="8"/>
        <v>3738</v>
      </c>
      <c r="S20" s="17">
        <f t="shared" si="8"/>
        <v>67133</v>
      </c>
      <c r="T20" s="32">
        <f t="shared" si="8"/>
        <v>73386</v>
      </c>
      <c r="U20" s="18">
        <f t="shared" si="9"/>
        <v>3.4270841849944134</v>
      </c>
      <c r="V20" s="18">
        <f t="shared" si="10"/>
        <v>5.0936145858883171</v>
      </c>
      <c r="W20" s="18">
        <f t="shared" si="11"/>
        <v>91.479301229117269</v>
      </c>
      <c r="X20" s="2"/>
    </row>
    <row r="21" spans="2:24">
      <c r="B21" s="19" t="s">
        <v>36</v>
      </c>
      <c r="C21" s="12">
        <v>1789</v>
      </c>
      <c r="D21" s="21">
        <v>6386</v>
      </c>
      <c r="E21" s="21">
        <v>11284</v>
      </c>
      <c r="F21" s="21">
        <f t="shared" si="4"/>
        <v>19459</v>
      </c>
      <c r="G21" s="20">
        <f t="shared" si="5"/>
        <v>9.1936892954416987</v>
      </c>
      <c r="H21" s="20">
        <f t="shared" si="0"/>
        <v>32.81771930726142</v>
      </c>
      <c r="I21" s="20">
        <f t="shared" si="1"/>
        <v>57.988591397296879</v>
      </c>
      <c r="J21" s="12">
        <v>19003</v>
      </c>
      <c r="K21" s="21">
        <v>11925</v>
      </c>
      <c r="L21" s="21">
        <v>32697</v>
      </c>
      <c r="M21" s="21">
        <f t="shared" si="6"/>
        <v>63625</v>
      </c>
      <c r="N21" s="20">
        <f t="shared" si="7"/>
        <v>29.867190569744597</v>
      </c>
      <c r="O21" s="20">
        <f t="shared" si="2"/>
        <v>18.742632612966602</v>
      </c>
      <c r="P21" s="20">
        <f t="shared" si="3"/>
        <v>51.390176817288804</v>
      </c>
      <c r="Q21" s="12">
        <f t="shared" si="8"/>
        <v>20792</v>
      </c>
      <c r="R21" s="21">
        <f t="shared" si="8"/>
        <v>18311</v>
      </c>
      <c r="S21" s="21">
        <f t="shared" si="8"/>
        <v>43981</v>
      </c>
      <c r="T21" s="33">
        <f t="shared" si="8"/>
        <v>83084</v>
      </c>
      <c r="U21" s="20">
        <f t="shared" si="9"/>
        <v>25.025275624669007</v>
      </c>
      <c r="V21" s="20">
        <f t="shared" si="10"/>
        <v>22.039141110201722</v>
      </c>
      <c r="W21" s="20">
        <f t="shared" si="11"/>
        <v>52.935583265129274</v>
      </c>
      <c r="X21" s="2"/>
    </row>
    <row r="22" spans="2:24">
      <c r="B22" s="22" t="s">
        <v>37</v>
      </c>
      <c r="C22" s="23">
        <v>115</v>
      </c>
      <c r="D22" s="17">
        <v>999</v>
      </c>
      <c r="E22" s="17">
        <v>21573</v>
      </c>
      <c r="F22" s="17">
        <f t="shared" si="4"/>
        <v>22687</v>
      </c>
      <c r="G22" s="18">
        <f t="shared" si="5"/>
        <v>0.50689822365231185</v>
      </c>
      <c r="H22" s="18">
        <f t="shared" si="0"/>
        <v>4.4034028298144312</v>
      </c>
      <c r="I22" s="18">
        <f t="shared" si="1"/>
        <v>95.089698946533261</v>
      </c>
      <c r="J22" s="23">
        <v>2808</v>
      </c>
      <c r="K22" s="17">
        <v>3068</v>
      </c>
      <c r="L22" s="17">
        <v>43245</v>
      </c>
      <c r="M22" s="17">
        <f t="shared" si="6"/>
        <v>49121</v>
      </c>
      <c r="N22" s="18">
        <f t="shared" si="7"/>
        <v>5.7164959996742741</v>
      </c>
      <c r="O22" s="18">
        <f t="shared" si="2"/>
        <v>6.2458011848292987</v>
      </c>
      <c r="P22" s="18">
        <f t="shared" si="3"/>
        <v>88.037702815496431</v>
      </c>
      <c r="Q22" s="23">
        <f t="shared" si="8"/>
        <v>2923</v>
      </c>
      <c r="R22" s="17">
        <f t="shared" si="8"/>
        <v>4067</v>
      </c>
      <c r="S22" s="17">
        <f t="shared" si="8"/>
        <v>64818</v>
      </c>
      <c r="T22" s="32">
        <f t="shared" si="8"/>
        <v>71808</v>
      </c>
      <c r="U22" s="18">
        <f t="shared" si="9"/>
        <v>4.0705770944741531</v>
      </c>
      <c r="V22" s="18">
        <f t="shared" si="10"/>
        <v>5.6637143493761144</v>
      </c>
      <c r="W22" s="18">
        <f t="shared" si="11"/>
        <v>90.265708556149733</v>
      </c>
      <c r="X22" s="2"/>
    </row>
    <row r="23" spans="2:24">
      <c r="B23" s="24" t="s">
        <v>38</v>
      </c>
      <c r="C23" s="25">
        <f>C9+C10+C14+C19+C20+C22</f>
        <v>1210</v>
      </c>
      <c r="D23" s="25">
        <f t="shared" ref="D23:F23" si="12">D9+D10+D14+D19+D20+D22</f>
        <v>6211</v>
      </c>
      <c r="E23" s="25">
        <f t="shared" si="12"/>
        <v>146274</v>
      </c>
      <c r="F23" s="25">
        <f t="shared" si="12"/>
        <v>153695</v>
      </c>
      <c r="G23" s="26">
        <f>C23*100/F23</f>
        <v>0.7872734962100264</v>
      </c>
      <c r="H23" s="26">
        <f>D23*100/F23</f>
        <v>4.0411204007937798</v>
      </c>
      <c r="I23" s="26">
        <f t="shared" si="1"/>
        <v>95.171606102996193</v>
      </c>
      <c r="J23" s="25">
        <f>J9+J10+J14+J19+J20+J22</f>
        <v>22799</v>
      </c>
      <c r="K23" s="25">
        <f t="shared" ref="K23:M23" si="13">K9+K10+K14+K19+K20+K22</f>
        <v>19738</v>
      </c>
      <c r="L23" s="25">
        <f t="shared" si="13"/>
        <v>278149</v>
      </c>
      <c r="M23" s="25">
        <f t="shared" si="13"/>
        <v>320686</v>
      </c>
      <c r="N23" s="26">
        <f t="shared" si="7"/>
        <v>7.1094466238002285</v>
      </c>
      <c r="O23" s="26">
        <f t="shared" si="2"/>
        <v>6.1549303680235496</v>
      </c>
      <c r="P23" s="26">
        <f t="shared" si="3"/>
        <v>86.735623008176219</v>
      </c>
      <c r="Q23" s="25">
        <f>Q9+Q10+Q14+Q19+Q20+Q22</f>
        <v>24009</v>
      </c>
      <c r="R23" s="25">
        <f t="shared" ref="R23:T23" si="14">R9+R10+R14+R19+R20+R22</f>
        <v>25949</v>
      </c>
      <c r="S23" s="25">
        <f t="shared" si="14"/>
        <v>424423</v>
      </c>
      <c r="T23" s="25">
        <f t="shared" si="14"/>
        <v>474381</v>
      </c>
      <c r="U23" s="26">
        <f t="shared" si="9"/>
        <v>5.0611217565627626</v>
      </c>
      <c r="V23" s="26">
        <f t="shared" si="10"/>
        <v>5.470075740807494</v>
      </c>
      <c r="W23" s="26">
        <f t="shared" si="11"/>
        <v>89.468802502629742</v>
      </c>
      <c r="X23" s="2"/>
    </row>
    <row r="24" spans="2:24">
      <c r="B24" s="27" t="s">
        <v>39</v>
      </c>
      <c r="C24" s="12">
        <f>C7+C8+C11+C12+C13+C15+C16+C17+C18+C21</f>
        <v>40683</v>
      </c>
      <c r="D24" s="12">
        <f t="shared" ref="D24:F24" si="15">D7+D8+D11+D12+D13+D15+D16+D17+D18+D21</f>
        <v>122379</v>
      </c>
      <c r="E24" s="12">
        <f t="shared" si="15"/>
        <v>252161</v>
      </c>
      <c r="F24" s="12">
        <f t="shared" si="15"/>
        <v>415223</v>
      </c>
      <c r="G24" s="20">
        <f>C24*100/F24</f>
        <v>9.7978676518400949</v>
      </c>
      <c r="H24" s="20">
        <f>D24*100/F24</f>
        <v>29.473078321769265</v>
      </c>
      <c r="I24" s="20">
        <f t="shared" si="1"/>
        <v>60.729054026390635</v>
      </c>
      <c r="J24" s="12">
        <f>J7+J8+J11+J12+J13+J15+J16+J17+J18+J21</f>
        <v>327204</v>
      </c>
      <c r="K24" s="12">
        <f t="shared" ref="K24:M24" si="16">K7+K8+K11+K12+K13+K15+K16+K17+K18+K21</f>
        <v>212350</v>
      </c>
      <c r="L24" s="12">
        <f t="shared" si="16"/>
        <v>871661</v>
      </c>
      <c r="M24" s="12">
        <f t="shared" si="16"/>
        <v>1411215</v>
      </c>
      <c r="N24" s="20">
        <f t="shared" si="7"/>
        <v>23.185978040199402</v>
      </c>
      <c r="O24" s="20">
        <f t="shared" si="2"/>
        <v>15.047317382539159</v>
      </c>
      <c r="P24" s="20">
        <f t="shared" si="3"/>
        <v>61.766704577261436</v>
      </c>
      <c r="Q24" s="12">
        <f>Q7+Q8+Q11+Q12+Q13+Q15+Q16+Q17+Q18+Q21</f>
        <v>367887</v>
      </c>
      <c r="R24" s="12">
        <f t="shared" ref="R24:T24" si="17">R7+R8+R11+R12+R13+R15+R16+R17+R18+R21</f>
        <v>334729</v>
      </c>
      <c r="S24" s="12">
        <f t="shared" si="17"/>
        <v>1123822</v>
      </c>
      <c r="T24" s="12">
        <f t="shared" si="17"/>
        <v>1826438</v>
      </c>
      <c r="U24" s="20">
        <f t="shared" si="9"/>
        <v>20.142320735770937</v>
      </c>
      <c r="V24" s="20">
        <f t="shared" si="10"/>
        <v>18.326874495602915</v>
      </c>
      <c r="W24" s="20">
        <f t="shared" si="11"/>
        <v>61.530804768626147</v>
      </c>
      <c r="X24" s="2"/>
    </row>
    <row r="25" spans="2:24">
      <c r="B25" s="28" t="s">
        <v>40</v>
      </c>
      <c r="C25" s="29">
        <f>SUM(C7:C22)</f>
        <v>41893</v>
      </c>
      <c r="D25" s="29">
        <f t="shared" ref="D25:F25" si="18">SUM(D7:D22)</f>
        <v>128590</v>
      </c>
      <c r="E25" s="29">
        <f t="shared" si="18"/>
        <v>398435</v>
      </c>
      <c r="F25" s="29">
        <f t="shared" si="18"/>
        <v>568918</v>
      </c>
      <c r="G25" s="30">
        <f>C25*100/F25</f>
        <v>7.3636270956447154</v>
      </c>
      <c r="H25" s="30">
        <f>D25*100/F25</f>
        <v>22.602554322415532</v>
      </c>
      <c r="I25" s="30">
        <f t="shared" si="1"/>
        <v>70.033818581939755</v>
      </c>
      <c r="J25" s="29">
        <f>SUM(J7:J22)</f>
        <v>350003</v>
      </c>
      <c r="K25" s="29">
        <f t="shared" ref="K25:M25" si="19">SUM(K7:K22)</f>
        <v>232088</v>
      </c>
      <c r="L25" s="29">
        <f t="shared" si="19"/>
        <v>1149810</v>
      </c>
      <c r="M25" s="29">
        <f t="shared" si="19"/>
        <v>1731901</v>
      </c>
      <c r="N25" s="30">
        <f t="shared" si="7"/>
        <v>20.209180547848867</v>
      </c>
      <c r="O25" s="30">
        <f t="shared" si="2"/>
        <v>13.400765979117743</v>
      </c>
      <c r="P25" s="30">
        <f t="shared" si="3"/>
        <v>66.39005347303339</v>
      </c>
      <c r="Q25" s="29">
        <f>SUM(Q7:Q22)</f>
        <v>391896</v>
      </c>
      <c r="R25" s="29">
        <f t="shared" ref="R25:T25" si="20">SUM(R7:R22)</f>
        <v>360678</v>
      </c>
      <c r="S25" s="29">
        <f t="shared" si="20"/>
        <v>1548245</v>
      </c>
      <c r="T25" s="29">
        <f t="shared" si="20"/>
        <v>2300819</v>
      </c>
      <c r="U25" s="30">
        <f t="shared" si="9"/>
        <v>17.032891331304199</v>
      </c>
      <c r="V25" s="30">
        <f t="shared" si="10"/>
        <v>15.676070129810299</v>
      </c>
      <c r="W25" s="30">
        <f t="shared" si="11"/>
        <v>67.291038538885502</v>
      </c>
      <c r="X25" s="2"/>
    </row>
    <row r="26" spans="2:24" ht="120" customHeight="1">
      <c r="B26" s="52" t="s">
        <v>41</v>
      </c>
      <c r="C26" s="52"/>
      <c r="D26" s="52"/>
      <c r="E26" s="52"/>
      <c r="F26" s="52"/>
      <c r="G26" s="52"/>
      <c r="H26" s="52"/>
      <c r="I26" s="52"/>
      <c r="J26" s="52"/>
      <c r="K26" s="52"/>
      <c r="L26" s="52"/>
      <c r="M26" s="52"/>
      <c r="N26" s="52"/>
      <c r="O26" s="52"/>
      <c r="P26" s="52"/>
      <c r="Q26" s="52"/>
      <c r="R26" s="52"/>
      <c r="S26" s="52"/>
      <c r="T26" s="52"/>
      <c r="U26" s="52"/>
      <c r="V26" s="52"/>
      <c r="W26" s="52"/>
    </row>
    <row r="27" spans="2:24" s="34" customFormat="1" ht="33.9" customHeight="1">
      <c r="B27" s="52" t="s">
        <v>44</v>
      </c>
      <c r="C27" s="52"/>
      <c r="D27" s="52"/>
      <c r="E27" s="52"/>
      <c r="F27" s="52"/>
      <c r="G27" s="52"/>
      <c r="H27" s="52"/>
      <c r="I27" s="52"/>
      <c r="J27" s="52"/>
      <c r="K27" s="52"/>
      <c r="L27" s="52"/>
      <c r="M27" s="52"/>
      <c r="N27" s="52"/>
      <c r="O27" s="52"/>
      <c r="P27" s="52"/>
      <c r="Q27" s="52"/>
      <c r="R27" s="52"/>
      <c r="S27" s="52"/>
      <c r="T27" s="52"/>
      <c r="U27" s="52"/>
      <c r="V27" s="52"/>
      <c r="W27" s="52"/>
    </row>
    <row r="28" spans="2:24">
      <c r="B28" s="36" t="s">
        <v>42</v>
      </c>
      <c r="C28" s="35"/>
      <c r="D28" s="35"/>
      <c r="E28" s="35"/>
      <c r="F28" s="35"/>
      <c r="G28" s="35"/>
      <c r="H28" s="35"/>
      <c r="I28" s="35"/>
      <c r="J28" s="35"/>
      <c r="K28" s="35"/>
      <c r="L28" s="35"/>
      <c r="M28" s="35"/>
      <c r="N28" s="35"/>
      <c r="O28" s="35"/>
      <c r="P28" s="35"/>
      <c r="Q28" s="35"/>
      <c r="R28" s="35"/>
      <c r="S28" s="35"/>
      <c r="T28" s="35"/>
      <c r="U28" s="35"/>
      <c r="V28" s="35"/>
      <c r="W28" s="35"/>
    </row>
    <row r="29" spans="2:24">
      <c r="B29" s="36" t="s">
        <v>45</v>
      </c>
      <c r="D29" s="4"/>
      <c r="Q29" s="4"/>
      <c r="R29" s="4"/>
      <c r="S29" s="4"/>
      <c r="T29" s="4"/>
    </row>
    <row r="30" spans="2:24">
      <c r="C30" s="4"/>
    </row>
  </sheetData>
  <mergeCells count="22">
    <mergeCell ref="U6:W6"/>
    <mergeCell ref="C6:F6"/>
    <mergeCell ref="G6:I6"/>
    <mergeCell ref="J6:M6"/>
    <mergeCell ref="N6:P6"/>
    <mergeCell ref="Q6:T6"/>
    <mergeCell ref="B2:W2"/>
    <mergeCell ref="B27:W27"/>
    <mergeCell ref="B26:W26"/>
    <mergeCell ref="C4:E4"/>
    <mergeCell ref="F4:F5"/>
    <mergeCell ref="G4:I4"/>
    <mergeCell ref="J4:L4"/>
    <mergeCell ref="M4:M5"/>
    <mergeCell ref="N4:P4"/>
    <mergeCell ref="Q4:S4"/>
    <mergeCell ref="T4:T5"/>
    <mergeCell ref="U4:W4"/>
    <mergeCell ref="B3:B6"/>
    <mergeCell ref="C3:I3"/>
    <mergeCell ref="J3:P3"/>
    <mergeCell ref="Q3:W3"/>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6FCED-6A63-465B-B40B-8C552C9253A9}">
  <sheetPr published="0"/>
  <dimension ref="B2:Y29"/>
  <sheetViews>
    <sheetView workbookViewId="0">
      <selection activeCell="P7" sqref="P7:P25"/>
    </sheetView>
  </sheetViews>
  <sheetFormatPr baseColWidth="10" defaultColWidth="10.5546875" defaultRowHeight="14.4"/>
  <cols>
    <col min="1" max="1" width="10.5546875" style="1"/>
    <col min="2" max="2" width="32.33203125" style="1" customWidth="1"/>
    <col min="3" max="23" width="15.88671875" style="1" customWidth="1"/>
    <col min="24" max="16384" width="10.5546875" style="1"/>
  </cols>
  <sheetData>
    <row r="2" spans="2:25" ht="15.6">
      <c r="B2" s="46" t="s">
        <v>6</v>
      </c>
      <c r="C2" s="46"/>
      <c r="D2" s="46"/>
      <c r="E2" s="46"/>
      <c r="F2" s="46"/>
      <c r="G2" s="46"/>
      <c r="H2" s="46"/>
      <c r="I2" s="46"/>
      <c r="J2" s="46"/>
      <c r="K2" s="46"/>
      <c r="L2" s="46"/>
      <c r="M2" s="46"/>
      <c r="N2" s="46"/>
      <c r="O2" s="46"/>
      <c r="P2" s="46"/>
      <c r="Q2" s="46"/>
      <c r="R2" s="46"/>
      <c r="S2" s="46"/>
      <c r="T2" s="46"/>
      <c r="U2" s="46"/>
      <c r="V2" s="46"/>
      <c r="W2" s="46"/>
    </row>
    <row r="3" spans="2:25">
      <c r="B3" s="53" t="s">
        <v>11</v>
      </c>
      <c r="C3" s="56" t="s">
        <v>12</v>
      </c>
      <c r="D3" s="48"/>
      <c r="E3" s="48"/>
      <c r="F3" s="48"/>
      <c r="G3" s="48"/>
      <c r="H3" s="48"/>
      <c r="I3" s="49"/>
      <c r="J3" s="56" t="s">
        <v>13</v>
      </c>
      <c r="K3" s="48"/>
      <c r="L3" s="48"/>
      <c r="M3" s="48"/>
      <c r="N3" s="48"/>
      <c r="O3" s="48"/>
      <c r="P3" s="49"/>
      <c r="Q3" s="56" t="s">
        <v>14</v>
      </c>
      <c r="R3" s="48"/>
      <c r="S3" s="48"/>
      <c r="T3" s="48"/>
      <c r="U3" s="48"/>
      <c r="V3" s="48"/>
      <c r="W3" s="49"/>
    </row>
    <row r="4" spans="2:25">
      <c r="B4" s="54"/>
      <c r="C4" s="47" t="s">
        <v>15</v>
      </c>
      <c r="D4" s="48"/>
      <c r="E4" s="49"/>
      <c r="F4" s="50" t="s">
        <v>16</v>
      </c>
      <c r="G4" s="47" t="s">
        <v>15</v>
      </c>
      <c r="H4" s="48"/>
      <c r="I4" s="49"/>
      <c r="J4" s="47" t="s">
        <v>15</v>
      </c>
      <c r="K4" s="48"/>
      <c r="L4" s="49"/>
      <c r="M4" s="50" t="s">
        <v>16</v>
      </c>
      <c r="N4" s="47" t="s">
        <v>15</v>
      </c>
      <c r="O4" s="48"/>
      <c r="P4" s="49"/>
      <c r="Q4" s="47" t="s">
        <v>15</v>
      </c>
      <c r="R4" s="48"/>
      <c r="S4" s="49"/>
      <c r="T4" s="50" t="s">
        <v>16</v>
      </c>
      <c r="U4" s="47" t="s">
        <v>15</v>
      </c>
      <c r="V4" s="48"/>
      <c r="W4" s="49"/>
    </row>
    <row r="5" spans="2:25" ht="28.8">
      <c r="B5" s="54"/>
      <c r="C5" s="37" t="s">
        <v>17</v>
      </c>
      <c r="D5" s="38" t="s">
        <v>18</v>
      </c>
      <c r="E5" s="37" t="s">
        <v>19</v>
      </c>
      <c r="F5" s="51"/>
      <c r="G5" s="37" t="s">
        <v>17</v>
      </c>
      <c r="H5" s="38" t="s">
        <v>18</v>
      </c>
      <c r="I5" s="37" t="s">
        <v>19</v>
      </c>
      <c r="J5" s="37" t="s">
        <v>17</v>
      </c>
      <c r="K5" s="38" t="s">
        <v>18</v>
      </c>
      <c r="L5" s="37" t="s">
        <v>19</v>
      </c>
      <c r="M5" s="51"/>
      <c r="N5" s="37" t="s">
        <v>17</v>
      </c>
      <c r="O5" s="38" t="s">
        <v>18</v>
      </c>
      <c r="P5" s="37" t="s">
        <v>19</v>
      </c>
      <c r="Q5" s="37" t="s">
        <v>17</v>
      </c>
      <c r="R5" s="38" t="s">
        <v>18</v>
      </c>
      <c r="S5" s="37" t="s">
        <v>19</v>
      </c>
      <c r="T5" s="51"/>
      <c r="U5" s="37" t="s">
        <v>17</v>
      </c>
      <c r="V5" s="38" t="s">
        <v>18</v>
      </c>
      <c r="W5" s="37" t="s">
        <v>19</v>
      </c>
    </row>
    <row r="6" spans="2:25">
      <c r="B6" s="55"/>
      <c r="C6" s="57" t="s">
        <v>20</v>
      </c>
      <c r="D6" s="58"/>
      <c r="E6" s="58"/>
      <c r="F6" s="58"/>
      <c r="G6" s="57" t="s">
        <v>21</v>
      </c>
      <c r="H6" s="58"/>
      <c r="I6" s="59"/>
      <c r="J6" s="57" t="s">
        <v>20</v>
      </c>
      <c r="K6" s="58"/>
      <c r="L6" s="58"/>
      <c r="M6" s="59"/>
      <c r="N6" s="57" t="s">
        <v>21</v>
      </c>
      <c r="O6" s="58"/>
      <c r="P6" s="59"/>
      <c r="Q6" s="57" t="s">
        <v>20</v>
      </c>
      <c r="R6" s="58"/>
      <c r="S6" s="58"/>
      <c r="T6" s="59"/>
      <c r="U6" s="57" t="s">
        <v>21</v>
      </c>
      <c r="V6" s="58"/>
      <c r="W6" s="59"/>
    </row>
    <row r="7" spans="2:25">
      <c r="B7" s="11" t="s">
        <v>22</v>
      </c>
      <c r="C7" s="12">
        <v>16234</v>
      </c>
      <c r="D7" s="13">
        <v>21972</v>
      </c>
      <c r="E7" s="13">
        <v>22315</v>
      </c>
      <c r="F7" s="13">
        <v>60521</v>
      </c>
      <c r="G7" s="14">
        <f>C7*100/F7</f>
        <v>26.823747129095686</v>
      </c>
      <c r="H7" s="14">
        <f t="shared" ref="H7:H22" si="0">D7*100/F7</f>
        <v>36.304753721848613</v>
      </c>
      <c r="I7" s="14">
        <f t="shared" ref="I7:I25" si="1">E7*100/F7</f>
        <v>36.871499149055701</v>
      </c>
      <c r="J7" s="12">
        <v>82524</v>
      </c>
      <c r="K7" s="13">
        <v>34440</v>
      </c>
      <c r="L7" s="13">
        <v>102079</v>
      </c>
      <c r="M7" s="13">
        <v>219043</v>
      </c>
      <c r="N7" s="14">
        <f>J7*100/M7</f>
        <v>37.674794446752465</v>
      </c>
      <c r="O7" s="14">
        <f t="shared" ref="O7:O25" si="2">K7*100/M7</f>
        <v>15.722940244609505</v>
      </c>
      <c r="P7" s="14">
        <f t="shared" ref="P7:P25" si="3">L7*100/M7</f>
        <v>46.602265308638032</v>
      </c>
      <c r="Q7" s="12">
        <f>C7+J7</f>
        <v>98758</v>
      </c>
      <c r="R7" s="13">
        <f>D7+K7</f>
        <v>56412</v>
      </c>
      <c r="S7" s="13">
        <f>E7+L7</f>
        <v>124394</v>
      </c>
      <c r="T7" s="31">
        <f>F7+M7</f>
        <v>279564</v>
      </c>
      <c r="U7" s="14">
        <f>Q7/T7*100</f>
        <v>35.325721480591206</v>
      </c>
      <c r="V7" s="14">
        <f>R7/T7*100</f>
        <v>20.178563763574708</v>
      </c>
      <c r="W7" s="14">
        <f>S7/T7*100</f>
        <v>44.495714755834086</v>
      </c>
      <c r="X7" s="2"/>
      <c r="Y7" s="2"/>
    </row>
    <row r="8" spans="2:25">
      <c r="B8" s="15" t="s">
        <v>23</v>
      </c>
      <c r="C8" s="16">
        <v>7914</v>
      </c>
      <c r="D8" s="17">
        <v>28094</v>
      </c>
      <c r="E8" s="17">
        <v>50177</v>
      </c>
      <c r="F8" s="17">
        <v>86185</v>
      </c>
      <c r="G8" s="18">
        <f t="shared" ref="G8:G22" si="4">C8*100/F8</f>
        <v>9.1825723733828397</v>
      </c>
      <c r="H8" s="18">
        <f t="shared" si="0"/>
        <v>32.597319719208677</v>
      </c>
      <c r="I8" s="18">
        <f t="shared" si="1"/>
        <v>58.220107907408483</v>
      </c>
      <c r="J8" s="16">
        <v>65258</v>
      </c>
      <c r="K8" s="17">
        <v>45006</v>
      </c>
      <c r="L8" s="17">
        <v>177021</v>
      </c>
      <c r="M8" s="17">
        <v>287285</v>
      </c>
      <c r="N8" s="18">
        <f t="shared" ref="N8:N25" si="5">J8*100/M8</f>
        <v>22.715421967732389</v>
      </c>
      <c r="O8" s="18">
        <f t="shared" si="2"/>
        <v>15.665976295316497</v>
      </c>
      <c r="P8" s="18">
        <f t="shared" si="3"/>
        <v>61.618601736951113</v>
      </c>
      <c r="Q8" s="16">
        <f t="shared" ref="Q8:T22" si="6">C8+J8</f>
        <v>73172</v>
      </c>
      <c r="R8" s="17">
        <f t="shared" si="6"/>
        <v>73100</v>
      </c>
      <c r="S8" s="17">
        <f t="shared" si="6"/>
        <v>227198</v>
      </c>
      <c r="T8" s="32">
        <f t="shared" si="6"/>
        <v>373470</v>
      </c>
      <c r="U8" s="18">
        <f t="shared" ref="U8:U25" si="7">Q8/T8*100</f>
        <v>19.592470613436152</v>
      </c>
      <c r="V8" s="18">
        <f t="shared" ref="V8:V25" si="8">R8/T8*100</f>
        <v>19.573191956515917</v>
      </c>
      <c r="W8" s="18">
        <f t="shared" ref="W8:W25" si="9">S8/T8*100</f>
        <v>60.834337430047924</v>
      </c>
      <c r="X8" s="2"/>
      <c r="Y8" s="2"/>
    </row>
    <row r="9" spans="2:25">
      <c r="B9" s="19" t="s">
        <v>24</v>
      </c>
      <c r="C9" s="12">
        <v>222</v>
      </c>
      <c r="D9" s="13">
        <v>1442</v>
      </c>
      <c r="E9" s="13">
        <v>19477</v>
      </c>
      <c r="F9" s="13">
        <v>21141</v>
      </c>
      <c r="G9" s="20">
        <f t="shared" si="4"/>
        <v>1.0500922378317015</v>
      </c>
      <c r="H9" s="20">
        <f t="shared" si="0"/>
        <v>6.8208694006906008</v>
      </c>
      <c r="I9" s="20">
        <f t="shared" si="1"/>
        <v>92.129038361477697</v>
      </c>
      <c r="J9" s="12">
        <v>7025</v>
      </c>
      <c r="K9" s="13">
        <v>4226</v>
      </c>
      <c r="L9" s="13">
        <v>23730</v>
      </c>
      <c r="M9" s="13">
        <v>34981</v>
      </c>
      <c r="N9" s="20">
        <f t="shared" si="5"/>
        <v>20.082330407935736</v>
      </c>
      <c r="O9" s="20">
        <f t="shared" si="2"/>
        <v>12.080843886681341</v>
      </c>
      <c r="P9" s="20">
        <f t="shared" si="3"/>
        <v>67.836825705382921</v>
      </c>
      <c r="Q9" s="12">
        <f t="shared" si="6"/>
        <v>7247</v>
      </c>
      <c r="R9" s="13">
        <f t="shared" si="6"/>
        <v>5668</v>
      </c>
      <c r="S9" s="13">
        <f t="shared" si="6"/>
        <v>43207</v>
      </c>
      <c r="T9" s="31">
        <f t="shared" si="6"/>
        <v>56122</v>
      </c>
      <c r="U9" s="20">
        <f t="shared" si="7"/>
        <v>12.912939667153701</v>
      </c>
      <c r="V9" s="20">
        <f t="shared" si="8"/>
        <v>10.099426249955453</v>
      </c>
      <c r="W9" s="20">
        <f t="shared" si="9"/>
        <v>76.98763408289085</v>
      </c>
      <c r="X9" s="2"/>
      <c r="Y9" s="2"/>
    </row>
    <row r="10" spans="2:25">
      <c r="B10" s="15" t="s">
        <v>25</v>
      </c>
      <c r="C10" s="16">
        <v>176</v>
      </c>
      <c r="D10" s="17">
        <v>1261</v>
      </c>
      <c r="E10" s="17">
        <v>21385</v>
      </c>
      <c r="F10" s="17">
        <v>22822</v>
      </c>
      <c r="G10" s="18">
        <f t="shared" si="4"/>
        <v>0.77118569801069148</v>
      </c>
      <c r="H10" s="18">
        <f t="shared" si="0"/>
        <v>5.5253702567697838</v>
      </c>
      <c r="I10" s="18">
        <f t="shared" si="1"/>
        <v>93.703444045219527</v>
      </c>
      <c r="J10" s="16">
        <v>4768</v>
      </c>
      <c r="K10" s="17">
        <v>4390</v>
      </c>
      <c r="L10" s="17">
        <v>43217</v>
      </c>
      <c r="M10" s="17">
        <v>52375</v>
      </c>
      <c r="N10" s="18">
        <f t="shared" si="5"/>
        <v>9.1035799522673031</v>
      </c>
      <c r="O10" s="18">
        <f t="shared" si="2"/>
        <v>8.3818615751789984</v>
      </c>
      <c r="P10" s="18">
        <f t="shared" si="3"/>
        <v>82.514558472553702</v>
      </c>
      <c r="Q10" s="16">
        <f t="shared" si="6"/>
        <v>4944</v>
      </c>
      <c r="R10" s="17">
        <f t="shared" si="6"/>
        <v>5651</v>
      </c>
      <c r="S10" s="17">
        <f t="shared" si="6"/>
        <v>64602</v>
      </c>
      <c r="T10" s="32">
        <f t="shared" si="6"/>
        <v>75197</v>
      </c>
      <c r="U10" s="18">
        <f t="shared" si="7"/>
        <v>6.5747303748819768</v>
      </c>
      <c r="V10" s="18">
        <f t="shared" si="8"/>
        <v>7.514927457212389</v>
      </c>
      <c r="W10" s="18">
        <f t="shared" si="9"/>
        <v>85.91034216790564</v>
      </c>
      <c r="X10" s="2"/>
      <c r="Y10" s="2"/>
    </row>
    <row r="11" spans="2:25">
      <c r="B11" s="19" t="s">
        <v>26</v>
      </c>
      <c r="C11" s="12">
        <v>1057</v>
      </c>
      <c r="D11" s="13">
        <v>1592</v>
      </c>
      <c r="E11" s="13">
        <v>1627</v>
      </c>
      <c r="F11" s="13">
        <v>4276</v>
      </c>
      <c r="G11" s="20">
        <f t="shared" si="4"/>
        <v>24.719363891487372</v>
      </c>
      <c r="H11" s="20">
        <f t="shared" si="0"/>
        <v>37.231057062675397</v>
      </c>
      <c r="I11" s="20">
        <f t="shared" si="1"/>
        <v>38.049579045837234</v>
      </c>
      <c r="J11" s="12">
        <v>3122</v>
      </c>
      <c r="K11" s="13">
        <v>1756</v>
      </c>
      <c r="L11" s="13">
        <v>6804</v>
      </c>
      <c r="M11" s="13">
        <v>11682</v>
      </c>
      <c r="N11" s="20">
        <f t="shared" si="5"/>
        <v>26.724875877418249</v>
      </c>
      <c r="O11" s="20">
        <f t="shared" si="2"/>
        <v>15.031672658791303</v>
      </c>
      <c r="P11" s="20">
        <f t="shared" si="3"/>
        <v>58.24345146379045</v>
      </c>
      <c r="Q11" s="12">
        <f t="shared" si="6"/>
        <v>4179</v>
      </c>
      <c r="R11" s="13">
        <f t="shared" si="6"/>
        <v>3348</v>
      </c>
      <c r="S11" s="13">
        <f t="shared" si="6"/>
        <v>8431</v>
      </c>
      <c r="T11" s="31">
        <f t="shared" si="6"/>
        <v>15958</v>
      </c>
      <c r="U11" s="20">
        <f t="shared" si="7"/>
        <v>26.187492166938213</v>
      </c>
      <c r="V11" s="20">
        <f t="shared" si="8"/>
        <v>20.980072690813383</v>
      </c>
      <c r="W11" s="20">
        <f t="shared" si="9"/>
        <v>52.8324351422484</v>
      </c>
      <c r="X11" s="2"/>
      <c r="Y11" s="2"/>
    </row>
    <row r="12" spans="2:25">
      <c r="B12" s="15" t="s">
        <v>27</v>
      </c>
      <c r="C12" s="16">
        <v>1515</v>
      </c>
      <c r="D12" s="17">
        <v>3834</v>
      </c>
      <c r="E12" s="17">
        <v>16513</v>
      </c>
      <c r="F12" s="17">
        <v>21862</v>
      </c>
      <c r="G12" s="18">
        <f t="shared" si="4"/>
        <v>6.9298325862226697</v>
      </c>
      <c r="H12" s="18">
        <f t="shared" si="0"/>
        <v>17.537279297411033</v>
      </c>
      <c r="I12" s="18">
        <f t="shared" si="1"/>
        <v>75.532888116366294</v>
      </c>
      <c r="J12" s="16">
        <v>8064</v>
      </c>
      <c r="K12" s="17">
        <v>4497</v>
      </c>
      <c r="L12" s="17">
        <v>23564</v>
      </c>
      <c r="M12" s="17">
        <v>36125</v>
      </c>
      <c r="N12" s="18">
        <f t="shared" si="5"/>
        <v>22.32249134948097</v>
      </c>
      <c r="O12" s="18">
        <f t="shared" si="2"/>
        <v>12.448442906574394</v>
      </c>
      <c r="P12" s="18">
        <f t="shared" si="3"/>
        <v>65.229065743944631</v>
      </c>
      <c r="Q12" s="16">
        <f t="shared" si="6"/>
        <v>9579</v>
      </c>
      <c r="R12" s="17">
        <f t="shared" si="6"/>
        <v>8331</v>
      </c>
      <c r="S12" s="17">
        <f t="shared" si="6"/>
        <v>40077</v>
      </c>
      <c r="T12" s="32">
        <f t="shared" si="6"/>
        <v>57987</v>
      </c>
      <c r="U12" s="18">
        <f t="shared" si="7"/>
        <v>16.51921982513322</v>
      </c>
      <c r="V12" s="18">
        <f t="shared" si="8"/>
        <v>14.367013296083606</v>
      </c>
      <c r="W12" s="18">
        <f t="shared" si="9"/>
        <v>69.113766878783181</v>
      </c>
      <c r="X12" s="2"/>
      <c r="Y12" s="2"/>
    </row>
    <row r="13" spans="2:25">
      <c r="B13" s="19" t="s">
        <v>28</v>
      </c>
      <c r="C13" s="12">
        <v>2937</v>
      </c>
      <c r="D13" s="13">
        <v>12018</v>
      </c>
      <c r="E13" s="13">
        <v>24940</v>
      </c>
      <c r="F13" s="13">
        <v>39895</v>
      </c>
      <c r="G13" s="20">
        <f t="shared" si="4"/>
        <v>7.3618247900739444</v>
      </c>
      <c r="H13" s="20">
        <f t="shared" si="0"/>
        <v>30.124075698709113</v>
      </c>
      <c r="I13" s="20">
        <f t="shared" si="1"/>
        <v>62.514099511216948</v>
      </c>
      <c r="J13" s="12">
        <v>16844</v>
      </c>
      <c r="K13" s="13">
        <v>15046</v>
      </c>
      <c r="L13" s="13">
        <v>98928</v>
      </c>
      <c r="M13" s="13">
        <v>130818</v>
      </c>
      <c r="N13" s="20">
        <f t="shared" si="5"/>
        <v>12.875903927594061</v>
      </c>
      <c r="O13" s="20">
        <f t="shared" si="2"/>
        <v>11.501475332140837</v>
      </c>
      <c r="P13" s="20">
        <f t="shared" si="3"/>
        <v>75.622620740265106</v>
      </c>
      <c r="Q13" s="12">
        <f t="shared" si="6"/>
        <v>19781</v>
      </c>
      <c r="R13" s="13">
        <f t="shared" si="6"/>
        <v>27064</v>
      </c>
      <c r="S13" s="13">
        <f t="shared" si="6"/>
        <v>123868</v>
      </c>
      <c r="T13" s="31">
        <f t="shared" si="6"/>
        <v>170713</v>
      </c>
      <c r="U13" s="20">
        <f t="shared" si="7"/>
        <v>11.587283920966769</v>
      </c>
      <c r="V13" s="20">
        <f t="shared" si="8"/>
        <v>15.85350852014785</v>
      </c>
      <c r="W13" s="20">
        <f t="shared" si="9"/>
        <v>72.55920755888539</v>
      </c>
      <c r="X13" s="2"/>
      <c r="Y13" s="2"/>
    </row>
    <row r="14" spans="2:25">
      <c r="B14" s="15" t="s">
        <v>29</v>
      </c>
      <c r="C14" s="16">
        <v>33</v>
      </c>
      <c r="D14" s="17">
        <v>402</v>
      </c>
      <c r="E14" s="17">
        <v>17495</v>
      </c>
      <c r="F14" s="17">
        <v>17930</v>
      </c>
      <c r="G14" s="18">
        <f t="shared" si="4"/>
        <v>0.18404907975460122</v>
      </c>
      <c r="H14" s="18">
        <f t="shared" si="0"/>
        <v>2.2420524261015058</v>
      </c>
      <c r="I14" s="18">
        <f>E14*100/F14</f>
        <v>97.57389849414389</v>
      </c>
      <c r="J14" s="16">
        <v>840</v>
      </c>
      <c r="K14" s="17">
        <v>1152</v>
      </c>
      <c r="L14" s="17">
        <v>36518</v>
      </c>
      <c r="M14" s="17">
        <v>38510</v>
      </c>
      <c r="N14" s="18">
        <f t="shared" si="5"/>
        <v>2.1812516229550765</v>
      </c>
      <c r="O14" s="18">
        <f t="shared" si="2"/>
        <v>2.9914307971955338</v>
      </c>
      <c r="P14" s="18">
        <f t="shared" si="3"/>
        <v>94.827317579849392</v>
      </c>
      <c r="Q14" s="16">
        <f t="shared" si="6"/>
        <v>873</v>
      </c>
      <c r="R14" s="17">
        <f t="shared" si="6"/>
        <v>1554</v>
      </c>
      <c r="S14" s="17">
        <f t="shared" si="6"/>
        <v>54013</v>
      </c>
      <c r="T14" s="32">
        <f t="shared" si="6"/>
        <v>56440</v>
      </c>
      <c r="U14" s="18">
        <f t="shared" si="7"/>
        <v>1.5467753366406802</v>
      </c>
      <c r="V14" s="18">
        <f t="shared" si="8"/>
        <v>2.7533664068036852</v>
      </c>
      <c r="W14" s="18">
        <f t="shared" si="9"/>
        <v>95.699858256555643</v>
      </c>
      <c r="X14" s="2"/>
      <c r="Y14" s="2"/>
    </row>
    <row r="15" spans="2:25">
      <c r="B15" s="19" t="s">
        <v>30</v>
      </c>
      <c r="C15" s="12">
        <v>4068</v>
      </c>
      <c r="D15" s="13">
        <v>17248</v>
      </c>
      <c r="E15" s="13">
        <v>30901</v>
      </c>
      <c r="F15" s="13">
        <v>52217</v>
      </c>
      <c r="G15" s="20">
        <f t="shared" si="4"/>
        <v>7.7905662906716202</v>
      </c>
      <c r="H15" s="20">
        <f t="shared" si="0"/>
        <v>33.031388245207502</v>
      </c>
      <c r="I15" s="20">
        <f t="shared" si="1"/>
        <v>59.178045464120878</v>
      </c>
      <c r="J15" s="12">
        <v>54021</v>
      </c>
      <c r="K15" s="13">
        <v>35691</v>
      </c>
      <c r="L15" s="13">
        <v>115396</v>
      </c>
      <c r="M15" s="13">
        <v>205108</v>
      </c>
      <c r="N15" s="20">
        <f t="shared" si="5"/>
        <v>26.337831776429979</v>
      </c>
      <c r="O15" s="20">
        <f t="shared" si="2"/>
        <v>17.401076506035846</v>
      </c>
      <c r="P15" s="20">
        <f t="shared" si="3"/>
        <v>56.261091717534178</v>
      </c>
      <c r="Q15" s="12">
        <f t="shared" si="6"/>
        <v>58089</v>
      </c>
      <c r="R15" s="13">
        <f t="shared" si="6"/>
        <v>52939</v>
      </c>
      <c r="S15" s="13">
        <f t="shared" si="6"/>
        <v>146297</v>
      </c>
      <c r="T15" s="31">
        <f t="shared" si="6"/>
        <v>257325</v>
      </c>
      <c r="U15" s="20">
        <f t="shared" si="7"/>
        <v>22.574176624890701</v>
      </c>
      <c r="V15" s="20">
        <f t="shared" si="8"/>
        <v>20.572816477217525</v>
      </c>
      <c r="W15" s="20">
        <f t="shared" si="9"/>
        <v>56.853006897891767</v>
      </c>
      <c r="X15" s="2"/>
      <c r="Y15" s="2"/>
    </row>
    <row r="16" spans="2:25">
      <c r="B16" s="15" t="s">
        <v>31</v>
      </c>
      <c r="C16" s="16">
        <v>3326</v>
      </c>
      <c r="D16" s="17">
        <v>18378</v>
      </c>
      <c r="E16" s="17">
        <v>57389</v>
      </c>
      <c r="F16" s="17">
        <v>79093</v>
      </c>
      <c r="G16" s="18">
        <f t="shared" si="4"/>
        <v>4.2051761849974083</v>
      </c>
      <c r="H16" s="18">
        <f t="shared" si="0"/>
        <v>23.235937440734325</v>
      </c>
      <c r="I16" s="18">
        <f t="shared" si="1"/>
        <v>72.558886374268269</v>
      </c>
      <c r="J16" s="16">
        <v>49177</v>
      </c>
      <c r="K16" s="17">
        <v>46684</v>
      </c>
      <c r="L16" s="17">
        <v>238034</v>
      </c>
      <c r="M16" s="17">
        <v>333895</v>
      </c>
      <c r="N16" s="18">
        <f t="shared" si="5"/>
        <v>14.728282843408856</v>
      </c>
      <c r="O16" s="18">
        <f t="shared" si="2"/>
        <v>13.981640935024483</v>
      </c>
      <c r="P16" s="18">
        <f t="shared" si="3"/>
        <v>71.290076221566665</v>
      </c>
      <c r="Q16" s="16">
        <f t="shared" si="6"/>
        <v>52503</v>
      </c>
      <c r="R16" s="17">
        <f t="shared" si="6"/>
        <v>65062</v>
      </c>
      <c r="S16" s="17">
        <f t="shared" si="6"/>
        <v>295423</v>
      </c>
      <c r="T16" s="32">
        <f t="shared" si="6"/>
        <v>412988</v>
      </c>
      <c r="U16" s="18">
        <f t="shared" si="7"/>
        <v>12.712960182862457</v>
      </c>
      <c r="V16" s="18">
        <f t="shared" si="8"/>
        <v>15.753968638313944</v>
      </c>
      <c r="W16" s="18">
        <f t="shared" si="9"/>
        <v>71.53307117882359</v>
      </c>
      <c r="X16" s="2"/>
      <c r="Y16" s="2"/>
    </row>
    <row r="17" spans="2:25">
      <c r="B17" s="19" t="s">
        <v>32</v>
      </c>
      <c r="C17" s="12">
        <v>1581</v>
      </c>
      <c r="D17" s="13">
        <v>4121</v>
      </c>
      <c r="E17" s="13">
        <v>19003</v>
      </c>
      <c r="F17" s="13">
        <v>24705</v>
      </c>
      <c r="G17" s="20">
        <f t="shared" si="4"/>
        <v>6.399514268366727</v>
      </c>
      <c r="H17" s="20">
        <f t="shared" si="0"/>
        <v>16.680833839303784</v>
      </c>
      <c r="I17" s="20">
        <f t="shared" si="1"/>
        <v>76.919651892329483</v>
      </c>
      <c r="J17" s="12">
        <v>11503</v>
      </c>
      <c r="K17" s="13">
        <v>10413</v>
      </c>
      <c r="L17" s="13">
        <v>75877</v>
      </c>
      <c r="M17" s="13">
        <v>97793</v>
      </c>
      <c r="N17" s="20">
        <f t="shared" si="5"/>
        <v>11.762600595134622</v>
      </c>
      <c r="O17" s="20">
        <f t="shared" si="2"/>
        <v>10.648001390692585</v>
      </c>
      <c r="P17" s="20">
        <f t="shared" si="3"/>
        <v>77.589398014172787</v>
      </c>
      <c r="Q17" s="12">
        <f t="shared" si="6"/>
        <v>13084</v>
      </c>
      <c r="R17" s="13">
        <f t="shared" si="6"/>
        <v>14534</v>
      </c>
      <c r="S17" s="13">
        <f t="shared" si="6"/>
        <v>94880</v>
      </c>
      <c r="T17" s="31">
        <f t="shared" si="6"/>
        <v>122498</v>
      </c>
      <c r="U17" s="20">
        <f t="shared" si="7"/>
        <v>10.680990710052409</v>
      </c>
      <c r="V17" s="20">
        <f t="shared" si="8"/>
        <v>11.864683505036817</v>
      </c>
      <c r="W17" s="20">
        <f t="shared" si="9"/>
        <v>77.454325784910765</v>
      </c>
      <c r="X17" s="2"/>
      <c r="Y17" s="2"/>
    </row>
    <row r="18" spans="2:25">
      <c r="B18" s="15" t="s">
        <v>33</v>
      </c>
      <c r="C18" s="16">
        <v>450</v>
      </c>
      <c r="D18" s="17">
        <v>1516</v>
      </c>
      <c r="E18" s="17">
        <v>3355</v>
      </c>
      <c r="F18" s="17">
        <v>5321</v>
      </c>
      <c r="G18" s="18">
        <f t="shared" si="4"/>
        <v>8.4570569441834245</v>
      </c>
      <c r="H18" s="18">
        <f t="shared" si="0"/>
        <v>28.490885171960159</v>
      </c>
      <c r="I18" s="18">
        <f t="shared" si="1"/>
        <v>63.052057883856421</v>
      </c>
      <c r="J18" s="16">
        <v>1606</v>
      </c>
      <c r="K18" s="17">
        <v>1750</v>
      </c>
      <c r="L18" s="17">
        <v>13082</v>
      </c>
      <c r="M18" s="17">
        <v>16438</v>
      </c>
      <c r="N18" s="18">
        <f t="shared" si="5"/>
        <v>9.7700450176420492</v>
      </c>
      <c r="O18" s="18">
        <f t="shared" si="2"/>
        <v>10.646063998053291</v>
      </c>
      <c r="P18" s="18">
        <f t="shared" si="3"/>
        <v>79.583890984304659</v>
      </c>
      <c r="Q18" s="16">
        <f t="shared" si="6"/>
        <v>2056</v>
      </c>
      <c r="R18" s="17">
        <f t="shared" si="6"/>
        <v>3266</v>
      </c>
      <c r="S18" s="17">
        <f t="shared" si="6"/>
        <v>16437</v>
      </c>
      <c r="T18" s="32">
        <f t="shared" si="6"/>
        <v>21759</v>
      </c>
      <c r="U18" s="18">
        <f t="shared" si="7"/>
        <v>9.4489636472264351</v>
      </c>
      <c r="V18" s="18">
        <f t="shared" si="8"/>
        <v>15.009880968794523</v>
      </c>
      <c r="W18" s="18">
        <f t="shared" si="9"/>
        <v>75.541155383979046</v>
      </c>
      <c r="X18" s="2"/>
      <c r="Y18" s="2"/>
    </row>
    <row r="19" spans="2:25">
      <c r="B19" s="19" t="s">
        <v>34</v>
      </c>
      <c r="C19" s="12">
        <v>146</v>
      </c>
      <c r="D19" s="13">
        <v>1321</v>
      </c>
      <c r="E19" s="13">
        <v>39481</v>
      </c>
      <c r="F19" s="13">
        <v>40948</v>
      </c>
      <c r="G19" s="20">
        <f t="shared" si="4"/>
        <v>0.35654977044055874</v>
      </c>
      <c r="H19" s="20">
        <f t="shared" si="0"/>
        <v>3.226042785972453</v>
      </c>
      <c r="I19" s="20">
        <f t="shared" si="1"/>
        <v>96.417407443586995</v>
      </c>
      <c r="J19" s="12">
        <v>3580</v>
      </c>
      <c r="K19" s="13">
        <v>3585</v>
      </c>
      <c r="L19" s="13">
        <v>83046</v>
      </c>
      <c r="M19" s="13">
        <v>90211</v>
      </c>
      <c r="N19" s="20">
        <f t="shared" si="5"/>
        <v>3.968473911163827</v>
      </c>
      <c r="O19" s="20">
        <f t="shared" si="2"/>
        <v>3.9740164724922682</v>
      </c>
      <c r="P19" s="20">
        <f t="shared" si="3"/>
        <v>92.057509616343907</v>
      </c>
      <c r="Q19" s="12">
        <f t="shared" si="6"/>
        <v>3726</v>
      </c>
      <c r="R19" s="13">
        <f t="shared" si="6"/>
        <v>4906</v>
      </c>
      <c r="S19" s="13">
        <f t="shared" si="6"/>
        <v>122527</v>
      </c>
      <c r="T19" s="31">
        <f t="shared" si="6"/>
        <v>131159</v>
      </c>
      <c r="U19" s="20">
        <f t="shared" si="7"/>
        <v>2.8408267827598563</v>
      </c>
      <c r="V19" s="20">
        <f t="shared" si="8"/>
        <v>3.7404981739720489</v>
      </c>
      <c r="W19" s="20">
        <f t="shared" si="9"/>
        <v>93.418675043268095</v>
      </c>
      <c r="X19" s="2"/>
      <c r="Y19" s="2"/>
    </row>
    <row r="20" spans="2:25">
      <c r="B20" s="15" t="s">
        <v>35</v>
      </c>
      <c r="C20" s="16">
        <v>88</v>
      </c>
      <c r="D20" s="17">
        <v>676</v>
      </c>
      <c r="E20" s="17">
        <v>23057</v>
      </c>
      <c r="F20" s="17">
        <v>23821</v>
      </c>
      <c r="G20" s="18">
        <f t="shared" si="4"/>
        <v>0.36942193862558248</v>
      </c>
      <c r="H20" s="18">
        <f t="shared" si="0"/>
        <v>2.8378321648965197</v>
      </c>
      <c r="I20" s="18">
        <f t="shared" si="1"/>
        <v>96.792745896477896</v>
      </c>
      <c r="J20" s="16">
        <v>2453</v>
      </c>
      <c r="K20" s="17">
        <v>2998</v>
      </c>
      <c r="L20" s="17">
        <v>42641</v>
      </c>
      <c r="M20" s="17">
        <v>48092</v>
      </c>
      <c r="N20" s="18">
        <f t="shared" si="5"/>
        <v>5.1006404391582798</v>
      </c>
      <c r="O20" s="18">
        <f t="shared" si="2"/>
        <v>6.2338850536471764</v>
      </c>
      <c r="P20" s="18">
        <f t="shared" si="3"/>
        <v>88.665474507194546</v>
      </c>
      <c r="Q20" s="16">
        <f t="shared" si="6"/>
        <v>2541</v>
      </c>
      <c r="R20" s="17">
        <f t="shared" si="6"/>
        <v>3674</v>
      </c>
      <c r="S20" s="17">
        <f t="shared" si="6"/>
        <v>65698</v>
      </c>
      <c r="T20" s="32">
        <f t="shared" si="6"/>
        <v>71913</v>
      </c>
      <c r="U20" s="18">
        <f t="shared" si="7"/>
        <v>3.5334362354511697</v>
      </c>
      <c r="V20" s="18">
        <f t="shared" si="8"/>
        <v>5.1089510936826441</v>
      </c>
      <c r="W20" s="18">
        <f t="shared" si="9"/>
        <v>91.357612670866189</v>
      </c>
      <c r="X20" s="2"/>
      <c r="Y20" s="2"/>
    </row>
    <row r="21" spans="2:25">
      <c r="B21" s="19" t="s">
        <v>36</v>
      </c>
      <c r="C21" s="12">
        <v>1590</v>
      </c>
      <c r="D21" s="21">
        <v>5849</v>
      </c>
      <c r="E21" s="21">
        <v>10948</v>
      </c>
      <c r="F21" s="21">
        <v>18387</v>
      </c>
      <c r="G21" s="20">
        <f t="shared" si="4"/>
        <v>8.6474139337575462</v>
      </c>
      <c r="H21" s="20">
        <f t="shared" si="0"/>
        <v>31.810518300973513</v>
      </c>
      <c r="I21" s="20">
        <f t="shared" si="1"/>
        <v>59.542067765268939</v>
      </c>
      <c r="J21" s="12">
        <v>16690</v>
      </c>
      <c r="K21" s="21">
        <v>10576</v>
      </c>
      <c r="L21" s="21">
        <v>34024</v>
      </c>
      <c r="M21" s="21">
        <v>61290</v>
      </c>
      <c r="N21" s="20">
        <f t="shared" si="5"/>
        <v>27.231195953662915</v>
      </c>
      <c r="O21" s="20">
        <f t="shared" si="2"/>
        <v>17.255669766682981</v>
      </c>
      <c r="P21" s="20">
        <f t="shared" si="3"/>
        <v>55.513134279654103</v>
      </c>
      <c r="Q21" s="12">
        <f t="shared" si="6"/>
        <v>18280</v>
      </c>
      <c r="R21" s="21">
        <f t="shared" si="6"/>
        <v>16425</v>
      </c>
      <c r="S21" s="21">
        <f t="shared" si="6"/>
        <v>44972</v>
      </c>
      <c r="T21" s="33">
        <f t="shared" si="6"/>
        <v>79677</v>
      </c>
      <c r="U21" s="20">
        <f t="shared" si="7"/>
        <v>22.942630872146292</v>
      </c>
      <c r="V21" s="20">
        <f t="shared" si="8"/>
        <v>20.614480966903876</v>
      </c>
      <c r="W21" s="20">
        <f t="shared" si="9"/>
        <v>56.442888160949835</v>
      </c>
      <c r="X21" s="2"/>
      <c r="Y21" s="2"/>
    </row>
    <row r="22" spans="2:25">
      <c r="B22" s="22" t="s">
        <v>37</v>
      </c>
      <c r="C22" s="23">
        <v>177</v>
      </c>
      <c r="D22" s="17">
        <v>972</v>
      </c>
      <c r="E22" s="17">
        <v>20832</v>
      </c>
      <c r="F22" s="17">
        <v>21981</v>
      </c>
      <c r="G22" s="18">
        <f t="shared" si="4"/>
        <v>0.8052408898594241</v>
      </c>
      <c r="H22" s="18">
        <f t="shared" si="0"/>
        <v>4.4220008188890407</v>
      </c>
      <c r="I22" s="18">
        <f t="shared" si="1"/>
        <v>94.772758291251535</v>
      </c>
      <c r="J22" s="23">
        <v>2654</v>
      </c>
      <c r="K22" s="17">
        <v>2619</v>
      </c>
      <c r="L22" s="17">
        <v>42936</v>
      </c>
      <c r="M22" s="17">
        <v>48209</v>
      </c>
      <c r="N22" s="18">
        <f t="shared" si="5"/>
        <v>5.5051961252048374</v>
      </c>
      <c r="O22" s="18">
        <f t="shared" si="2"/>
        <v>5.4325955734406435</v>
      </c>
      <c r="P22" s="18">
        <f t="shared" si="3"/>
        <v>89.062208301354516</v>
      </c>
      <c r="Q22" s="23">
        <f t="shared" si="6"/>
        <v>2831</v>
      </c>
      <c r="R22" s="17">
        <f t="shared" si="6"/>
        <v>3591</v>
      </c>
      <c r="S22" s="17">
        <f t="shared" si="6"/>
        <v>63768</v>
      </c>
      <c r="T22" s="32">
        <f t="shared" si="6"/>
        <v>70190</v>
      </c>
      <c r="U22" s="18">
        <f t="shared" si="7"/>
        <v>4.033338082347913</v>
      </c>
      <c r="V22" s="18">
        <f t="shared" si="8"/>
        <v>5.1161134064681573</v>
      </c>
      <c r="W22" s="18">
        <f t="shared" si="9"/>
        <v>90.850548511183931</v>
      </c>
      <c r="X22" s="2"/>
      <c r="Y22" s="2"/>
    </row>
    <row r="23" spans="2:25">
      <c r="B23" s="24" t="s">
        <v>38</v>
      </c>
      <c r="C23" s="25">
        <f>C9+C10+C14+C19+C20+C22</f>
        <v>842</v>
      </c>
      <c r="D23" s="25">
        <f t="shared" ref="D23:F23" si="10">D9+D10+D14+D19+D20+D22</f>
        <v>6074</v>
      </c>
      <c r="E23" s="25">
        <f t="shared" si="10"/>
        <v>141727</v>
      </c>
      <c r="F23" s="25">
        <f t="shared" si="10"/>
        <v>148643</v>
      </c>
      <c r="G23" s="26">
        <f>C23*100/F23</f>
        <v>0.56645788903614702</v>
      </c>
      <c r="H23" s="26">
        <f>D23*100/F23</f>
        <v>4.0863007339733457</v>
      </c>
      <c r="I23" s="26">
        <f t="shared" si="1"/>
        <v>95.34724137699051</v>
      </c>
      <c r="J23" s="25">
        <f>J9+J10+J14+J19+J20+J22</f>
        <v>21320</v>
      </c>
      <c r="K23" s="25">
        <f t="shared" ref="K23:M23" si="11">K9+K10+K14+K19+K20+K22</f>
        <v>18970</v>
      </c>
      <c r="L23" s="25">
        <f t="shared" si="11"/>
        <v>272088</v>
      </c>
      <c r="M23" s="25">
        <f t="shared" si="11"/>
        <v>312378</v>
      </c>
      <c r="N23" s="26">
        <f t="shared" si="5"/>
        <v>6.8250645051828238</v>
      </c>
      <c r="O23" s="26">
        <f t="shared" si="2"/>
        <v>6.0727708097241164</v>
      </c>
      <c r="P23" s="26">
        <f t="shared" si="3"/>
        <v>87.102164685093058</v>
      </c>
      <c r="Q23" s="25">
        <f>Q9+Q10+Q14+Q19+Q20+Q22</f>
        <v>22162</v>
      </c>
      <c r="R23" s="25">
        <f t="shared" ref="R23:T23" si="12">R9+R10+R14+R19+R20+R22</f>
        <v>25044</v>
      </c>
      <c r="S23" s="25">
        <f t="shared" si="12"/>
        <v>413815</v>
      </c>
      <c r="T23" s="25">
        <f t="shared" si="12"/>
        <v>461021</v>
      </c>
      <c r="U23" s="26">
        <f t="shared" si="7"/>
        <v>4.8071562900605391</v>
      </c>
      <c r="V23" s="26">
        <f t="shared" si="8"/>
        <v>5.4322905030356532</v>
      </c>
      <c r="W23" s="26">
        <f t="shared" si="9"/>
        <v>89.760553206903808</v>
      </c>
      <c r="X23" s="2"/>
      <c r="Y23" s="2"/>
    </row>
    <row r="24" spans="2:25">
      <c r="B24" s="27" t="s">
        <v>39</v>
      </c>
      <c r="C24" s="12">
        <f>C7+C8+C11+C12+C13+C15+C16+C17+C18+C21</f>
        <v>40672</v>
      </c>
      <c r="D24" s="12">
        <f t="shared" ref="D24:F24" si="13">D7+D8+D11+D12+D13+D15+D16+D17+D18+D21</f>
        <v>114622</v>
      </c>
      <c r="E24" s="12">
        <f t="shared" si="13"/>
        <v>237168</v>
      </c>
      <c r="F24" s="12">
        <f t="shared" si="13"/>
        <v>392462</v>
      </c>
      <c r="G24" s="20">
        <f>C24*100/F24</f>
        <v>10.363296319134081</v>
      </c>
      <c r="H24" s="20">
        <f>D24*100/F24</f>
        <v>29.205884900958566</v>
      </c>
      <c r="I24" s="20">
        <f t="shared" si="1"/>
        <v>60.430818779907355</v>
      </c>
      <c r="J24" s="12">
        <f>J7+J8+J11+J12+J13+J15+J16+J17+J18+J21</f>
        <v>308809</v>
      </c>
      <c r="K24" s="12">
        <f t="shared" ref="K24:M24" si="14">K7+K8+K11+K12+K13+K15+K16+K17+K18+K21</f>
        <v>205859</v>
      </c>
      <c r="L24" s="12">
        <f t="shared" si="14"/>
        <v>884809</v>
      </c>
      <c r="M24" s="12">
        <f t="shared" si="14"/>
        <v>1399477</v>
      </c>
      <c r="N24" s="20">
        <f t="shared" si="5"/>
        <v>22.066028952244302</v>
      </c>
      <c r="O24" s="20">
        <f t="shared" si="2"/>
        <v>14.709709412873524</v>
      </c>
      <c r="P24" s="20">
        <f t="shared" si="3"/>
        <v>63.224261634882176</v>
      </c>
      <c r="Q24" s="12">
        <f>Q7+Q8+Q11+Q12+Q13+Q15+Q16+Q17+Q18+Q21</f>
        <v>349481</v>
      </c>
      <c r="R24" s="12">
        <f t="shared" ref="R24:T24" si="15">R7+R8+R11+R12+R13+R15+R16+R17+R18+R21</f>
        <v>320481</v>
      </c>
      <c r="S24" s="12">
        <f t="shared" si="15"/>
        <v>1121977</v>
      </c>
      <c r="T24" s="12">
        <f t="shared" si="15"/>
        <v>1791939</v>
      </c>
      <c r="U24" s="20">
        <f t="shared" si="7"/>
        <v>19.502951830391549</v>
      </c>
      <c r="V24" s="20">
        <f t="shared" si="8"/>
        <v>17.884593169745173</v>
      </c>
      <c r="W24" s="20">
        <f t="shared" si="9"/>
        <v>62.612454999863274</v>
      </c>
      <c r="X24" s="2"/>
      <c r="Y24" s="2"/>
    </row>
    <row r="25" spans="2:25">
      <c r="B25" s="28" t="s">
        <v>40</v>
      </c>
      <c r="C25" s="29">
        <f>SUM(C7:C22)</f>
        <v>41514</v>
      </c>
      <c r="D25" s="29">
        <f t="shared" ref="D25:F25" si="16">SUM(D7:D22)</f>
        <v>120696</v>
      </c>
      <c r="E25" s="29">
        <f t="shared" si="16"/>
        <v>378895</v>
      </c>
      <c r="F25" s="29">
        <f t="shared" si="16"/>
        <v>541105</v>
      </c>
      <c r="G25" s="30">
        <f>C25*100/F25</f>
        <v>7.6720784320972824</v>
      </c>
      <c r="H25" s="30">
        <f>D25*100/F25</f>
        <v>22.305467515546891</v>
      </c>
      <c r="I25" s="30">
        <f t="shared" si="1"/>
        <v>70.022454052355826</v>
      </c>
      <c r="J25" s="29">
        <f>SUM(J7:J22)</f>
        <v>330129</v>
      </c>
      <c r="K25" s="29">
        <f t="shared" ref="K25:M25" si="17">SUM(K7:K22)</f>
        <v>224829</v>
      </c>
      <c r="L25" s="29">
        <f t="shared" si="17"/>
        <v>1156897</v>
      </c>
      <c r="M25" s="29">
        <f t="shared" si="17"/>
        <v>1711855</v>
      </c>
      <c r="N25" s="30">
        <f t="shared" si="5"/>
        <v>19.284869337648342</v>
      </c>
      <c r="O25" s="30">
        <f t="shared" si="2"/>
        <v>13.133647417567493</v>
      </c>
      <c r="P25" s="30">
        <f t="shared" si="3"/>
        <v>67.581483244784167</v>
      </c>
      <c r="Q25" s="29">
        <f>SUM(Q7:Q22)</f>
        <v>371643</v>
      </c>
      <c r="R25" s="29">
        <f t="shared" ref="R25:T25" si="18">SUM(R7:R22)</f>
        <v>345525</v>
      </c>
      <c r="S25" s="29">
        <f t="shared" si="18"/>
        <v>1535792</v>
      </c>
      <c r="T25" s="29">
        <f t="shared" si="18"/>
        <v>2252960</v>
      </c>
      <c r="U25" s="30">
        <f t="shared" si="7"/>
        <v>16.495765570627086</v>
      </c>
      <c r="V25" s="30">
        <f t="shared" si="8"/>
        <v>15.336490661174631</v>
      </c>
      <c r="W25" s="30">
        <f t="shared" si="9"/>
        <v>68.167743768198292</v>
      </c>
      <c r="X25" s="2"/>
      <c r="Y25" s="2"/>
    </row>
    <row r="26" spans="2:25" ht="120" customHeight="1">
      <c r="B26" s="52" t="s">
        <v>41</v>
      </c>
      <c r="C26" s="52"/>
      <c r="D26" s="52"/>
      <c r="E26" s="52"/>
      <c r="F26" s="52"/>
      <c r="G26" s="52"/>
      <c r="H26" s="52"/>
      <c r="I26" s="52"/>
      <c r="J26" s="52"/>
      <c r="K26" s="52"/>
      <c r="L26" s="52"/>
      <c r="M26" s="52"/>
      <c r="N26" s="52"/>
      <c r="O26" s="52"/>
      <c r="P26" s="52"/>
      <c r="Q26" s="52"/>
      <c r="R26" s="52"/>
      <c r="S26" s="52"/>
      <c r="T26" s="52"/>
      <c r="U26" s="52"/>
      <c r="V26" s="52"/>
      <c r="W26" s="52"/>
    </row>
    <row r="27" spans="2:25">
      <c r="B27" s="36" t="s">
        <v>42</v>
      </c>
      <c r="C27" s="35"/>
      <c r="D27" s="35"/>
      <c r="E27" s="35"/>
      <c r="F27" s="35"/>
      <c r="G27" s="35"/>
      <c r="H27" s="35"/>
      <c r="I27" s="35"/>
      <c r="J27" s="35"/>
      <c r="K27" s="35"/>
      <c r="L27" s="35"/>
      <c r="M27" s="35"/>
      <c r="N27" s="35"/>
      <c r="O27" s="35"/>
      <c r="P27" s="35"/>
      <c r="Q27" s="35"/>
      <c r="R27" s="35"/>
      <c r="S27" s="35"/>
      <c r="T27" s="35"/>
      <c r="U27" s="35"/>
      <c r="V27" s="35"/>
      <c r="W27" s="35"/>
    </row>
    <row r="28" spans="2:25">
      <c r="B28" s="3" t="s">
        <v>46</v>
      </c>
      <c r="D28" s="4"/>
      <c r="Q28" s="4"/>
      <c r="R28" s="4"/>
      <c r="S28" s="4"/>
      <c r="T28" s="4"/>
    </row>
    <row r="29" spans="2:25">
      <c r="C29" s="4"/>
    </row>
  </sheetData>
  <mergeCells count="21">
    <mergeCell ref="G6:I6"/>
    <mergeCell ref="J6:M6"/>
    <mergeCell ref="N6:P6"/>
    <mergeCell ref="Q6:T6"/>
    <mergeCell ref="U6:W6"/>
    <mergeCell ref="B2:W2"/>
    <mergeCell ref="B26:W26"/>
    <mergeCell ref="C4:E4"/>
    <mergeCell ref="F4:F5"/>
    <mergeCell ref="G4:I4"/>
    <mergeCell ref="J4:L4"/>
    <mergeCell ref="M4:M5"/>
    <mergeCell ref="N4:P4"/>
    <mergeCell ref="Q4:S4"/>
    <mergeCell ref="T4:T5"/>
    <mergeCell ref="U4:W4"/>
    <mergeCell ref="B3:B6"/>
    <mergeCell ref="C3:I3"/>
    <mergeCell ref="J3:P3"/>
    <mergeCell ref="Q3:W3"/>
    <mergeCell ref="C6:F6"/>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A1DFB-D562-49CF-A2A9-21FC7D39B616}">
  <sheetPr published="0"/>
  <dimension ref="B2:X29"/>
  <sheetViews>
    <sheetView workbookViewId="0">
      <selection activeCell="P7" sqref="P7"/>
    </sheetView>
  </sheetViews>
  <sheetFormatPr baseColWidth="10" defaultColWidth="10.5546875" defaultRowHeight="14.4"/>
  <cols>
    <col min="1" max="1" width="10.5546875" style="1"/>
    <col min="2" max="2" width="32.33203125" style="1" customWidth="1"/>
    <col min="3" max="23" width="15.88671875" style="1" customWidth="1"/>
    <col min="24" max="16384" width="10.5546875" style="1"/>
  </cols>
  <sheetData>
    <row r="2" spans="2:24" ht="15.6">
      <c r="B2" s="46" t="s">
        <v>7</v>
      </c>
      <c r="C2" s="46"/>
      <c r="D2" s="46"/>
      <c r="E2" s="46"/>
      <c r="F2" s="46"/>
      <c r="G2" s="46"/>
      <c r="H2" s="46"/>
      <c r="I2" s="46"/>
      <c r="J2" s="46"/>
      <c r="K2" s="46"/>
      <c r="L2" s="46"/>
      <c r="M2" s="46"/>
      <c r="N2" s="46"/>
      <c r="O2" s="46"/>
      <c r="P2" s="46"/>
      <c r="Q2" s="46"/>
      <c r="R2" s="46"/>
      <c r="S2" s="46"/>
      <c r="T2" s="46"/>
      <c r="U2" s="46"/>
      <c r="V2" s="46"/>
      <c r="W2" s="46"/>
    </row>
    <row r="3" spans="2:24">
      <c r="B3" s="53" t="s">
        <v>11</v>
      </c>
      <c r="C3" s="56" t="s">
        <v>12</v>
      </c>
      <c r="D3" s="48"/>
      <c r="E3" s="48"/>
      <c r="F3" s="48"/>
      <c r="G3" s="48"/>
      <c r="H3" s="48"/>
      <c r="I3" s="49"/>
      <c r="J3" s="56" t="s">
        <v>13</v>
      </c>
      <c r="K3" s="48"/>
      <c r="L3" s="48"/>
      <c r="M3" s="48"/>
      <c r="N3" s="48"/>
      <c r="O3" s="48"/>
      <c r="P3" s="49"/>
      <c r="Q3" s="56" t="s">
        <v>14</v>
      </c>
      <c r="R3" s="48"/>
      <c r="S3" s="48"/>
      <c r="T3" s="48"/>
      <c r="U3" s="48"/>
      <c r="V3" s="48"/>
      <c r="W3" s="49"/>
    </row>
    <row r="4" spans="2:24">
      <c r="B4" s="54"/>
      <c r="C4" s="47" t="s">
        <v>15</v>
      </c>
      <c r="D4" s="48"/>
      <c r="E4" s="49"/>
      <c r="F4" s="50" t="s">
        <v>16</v>
      </c>
      <c r="G4" s="47" t="s">
        <v>15</v>
      </c>
      <c r="H4" s="48"/>
      <c r="I4" s="49"/>
      <c r="J4" s="47" t="s">
        <v>15</v>
      </c>
      <c r="K4" s="48"/>
      <c r="L4" s="49"/>
      <c r="M4" s="50" t="s">
        <v>16</v>
      </c>
      <c r="N4" s="47" t="s">
        <v>15</v>
      </c>
      <c r="O4" s="48"/>
      <c r="P4" s="49"/>
      <c r="Q4" s="47" t="s">
        <v>15</v>
      </c>
      <c r="R4" s="48"/>
      <c r="S4" s="49"/>
      <c r="T4" s="50" t="s">
        <v>16</v>
      </c>
      <c r="U4" s="47" t="s">
        <v>15</v>
      </c>
      <c r="V4" s="48"/>
      <c r="W4" s="49"/>
    </row>
    <row r="5" spans="2:24" ht="28.8">
      <c r="B5" s="54"/>
      <c r="C5" s="37" t="s">
        <v>17</v>
      </c>
      <c r="D5" s="38" t="s">
        <v>18</v>
      </c>
      <c r="E5" s="37" t="s">
        <v>19</v>
      </c>
      <c r="F5" s="51"/>
      <c r="G5" s="37" t="s">
        <v>17</v>
      </c>
      <c r="H5" s="38" t="s">
        <v>18</v>
      </c>
      <c r="I5" s="37" t="s">
        <v>19</v>
      </c>
      <c r="J5" s="37" t="s">
        <v>17</v>
      </c>
      <c r="K5" s="38" t="s">
        <v>18</v>
      </c>
      <c r="L5" s="37" t="s">
        <v>19</v>
      </c>
      <c r="M5" s="51"/>
      <c r="N5" s="37" t="s">
        <v>17</v>
      </c>
      <c r="O5" s="38" t="s">
        <v>18</v>
      </c>
      <c r="P5" s="37" t="s">
        <v>19</v>
      </c>
      <c r="Q5" s="37" t="s">
        <v>17</v>
      </c>
      <c r="R5" s="38" t="s">
        <v>18</v>
      </c>
      <c r="S5" s="37" t="s">
        <v>19</v>
      </c>
      <c r="T5" s="51"/>
      <c r="U5" s="37" t="s">
        <v>17</v>
      </c>
      <c r="V5" s="38" t="s">
        <v>18</v>
      </c>
      <c r="W5" s="37" t="s">
        <v>19</v>
      </c>
    </row>
    <row r="6" spans="2:24">
      <c r="B6" s="55"/>
      <c r="C6" s="57" t="s">
        <v>20</v>
      </c>
      <c r="D6" s="58"/>
      <c r="E6" s="58"/>
      <c r="F6" s="58"/>
      <c r="G6" s="57" t="s">
        <v>21</v>
      </c>
      <c r="H6" s="58"/>
      <c r="I6" s="59"/>
      <c r="J6" s="57" t="s">
        <v>20</v>
      </c>
      <c r="K6" s="58"/>
      <c r="L6" s="58"/>
      <c r="M6" s="59"/>
      <c r="N6" s="57" t="s">
        <v>21</v>
      </c>
      <c r="O6" s="58"/>
      <c r="P6" s="59"/>
      <c r="Q6" s="57" t="s">
        <v>20</v>
      </c>
      <c r="R6" s="58"/>
      <c r="S6" s="58"/>
      <c r="T6" s="59"/>
      <c r="U6" s="57" t="s">
        <v>21</v>
      </c>
      <c r="V6" s="58"/>
      <c r="W6" s="59"/>
    </row>
    <row r="7" spans="2:24">
      <c r="B7" s="11" t="s">
        <v>22</v>
      </c>
      <c r="C7" s="12">
        <v>13434</v>
      </c>
      <c r="D7" s="13">
        <v>23487</v>
      </c>
      <c r="E7" s="13">
        <v>25767</v>
      </c>
      <c r="F7" s="13">
        <v>62688</v>
      </c>
      <c r="G7" s="14">
        <f>C7*100/F7</f>
        <v>21.429938744257274</v>
      </c>
      <c r="H7" s="14">
        <f t="shared" ref="H7:H22" si="0">D7*100/F7</f>
        <v>37.466500765696786</v>
      </c>
      <c r="I7" s="14">
        <f t="shared" ref="I7:I25" si="1">E7*100/F7</f>
        <v>41.103560490045943</v>
      </c>
      <c r="J7" s="12">
        <v>70931</v>
      </c>
      <c r="K7" s="13">
        <v>33016</v>
      </c>
      <c r="L7" s="13">
        <v>106557</v>
      </c>
      <c r="M7" s="13">
        <v>210504</v>
      </c>
      <c r="N7" s="14">
        <f>J7*100/M7</f>
        <v>33.695796754455969</v>
      </c>
      <c r="O7" s="14">
        <f t="shared" ref="O7:O25" si="2">K7*100/M7</f>
        <v>15.684262531828374</v>
      </c>
      <c r="P7" s="14">
        <f t="shared" ref="P7:P25" si="3">L7*100/M7</f>
        <v>50.619940713715657</v>
      </c>
      <c r="Q7" s="12">
        <f>C7+J7</f>
        <v>84365</v>
      </c>
      <c r="R7" s="13">
        <f>D7+K7</f>
        <v>56503</v>
      </c>
      <c r="S7" s="13">
        <f>E7+L7</f>
        <v>132324</v>
      </c>
      <c r="T7" s="31">
        <f>F7+M7</f>
        <v>273192</v>
      </c>
      <c r="U7" s="14">
        <f>Q7/T7*100</f>
        <v>30.881211748513866</v>
      </c>
      <c r="V7" s="14">
        <f>R7/T7*100</f>
        <v>20.682523646373248</v>
      </c>
      <c r="W7" s="14">
        <f>S7/T7*100</f>
        <v>48.436264605112889</v>
      </c>
      <c r="X7" s="2"/>
    </row>
    <row r="8" spans="2:24">
      <c r="B8" s="15" t="s">
        <v>23</v>
      </c>
      <c r="C8" s="16">
        <v>6206</v>
      </c>
      <c r="D8" s="17">
        <v>25074</v>
      </c>
      <c r="E8" s="17">
        <v>54449</v>
      </c>
      <c r="F8" s="17">
        <v>85729</v>
      </c>
      <c r="G8" s="18">
        <f t="shared" ref="G8:G22" si="4">C8*100/F8</f>
        <v>7.2390906227764233</v>
      </c>
      <c r="H8" s="18">
        <f t="shared" si="0"/>
        <v>29.247979096921696</v>
      </c>
      <c r="I8" s="18">
        <f t="shared" si="1"/>
        <v>63.51293028030188</v>
      </c>
      <c r="J8" s="16">
        <v>55754</v>
      </c>
      <c r="K8" s="17">
        <v>40588</v>
      </c>
      <c r="L8" s="17">
        <v>181982</v>
      </c>
      <c r="M8" s="17">
        <v>278324</v>
      </c>
      <c r="N8" s="18">
        <f t="shared" ref="N8:N25" si="5">J8*100/M8</f>
        <v>20.032048978887914</v>
      </c>
      <c r="O8" s="18">
        <f t="shared" si="2"/>
        <v>14.583003980971817</v>
      </c>
      <c r="P8" s="18">
        <f t="shared" si="3"/>
        <v>65.384947040140261</v>
      </c>
      <c r="Q8" s="16">
        <f t="shared" ref="Q8:T22" si="6">C8+J8</f>
        <v>61960</v>
      </c>
      <c r="R8" s="17">
        <f t="shared" si="6"/>
        <v>65662</v>
      </c>
      <c r="S8" s="17">
        <f t="shared" si="6"/>
        <v>236431</v>
      </c>
      <c r="T8" s="32">
        <f t="shared" si="6"/>
        <v>364053</v>
      </c>
      <c r="U8" s="18">
        <f t="shared" ref="U8:U25" si="7">Q8/T8*100</f>
        <v>17.019499907980432</v>
      </c>
      <c r="V8" s="18">
        <f t="shared" ref="V8:V25" si="8">R8/T8*100</f>
        <v>18.036384812101534</v>
      </c>
      <c r="W8" s="18">
        <f t="shared" ref="W8:W25" si="9">S8/T8*100</f>
        <v>64.944115279918037</v>
      </c>
      <c r="X8" s="2"/>
    </row>
    <row r="9" spans="2:24">
      <c r="B9" s="19" t="s">
        <v>24</v>
      </c>
      <c r="C9" s="12">
        <v>169</v>
      </c>
      <c r="D9" s="13">
        <v>1246</v>
      </c>
      <c r="E9" s="13">
        <v>20976</v>
      </c>
      <c r="F9" s="13">
        <v>22391</v>
      </c>
      <c r="G9" s="20">
        <f t="shared" si="4"/>
        <v>0.75476754052967709</v>
      </c>
      <c r="H9" s="20">
        <f t="shared" si="0"/>
        <v>5.5647358313608146</v>
      </c>
      <c r="I9" s="20">
        <f t="shared" si="1"/>
        <v>93.680496628109509</v>
      </c>
      <c r="J9" s="12">
        <v>5335</v>
      </c>
      <c r="K9" s="13">
        <v>3317</v>
      </c>
      <c r="L9" s="13">
        <v>26027</v>
      </c>
      <c r="M9" s="13">
        <v>34679</v>
      </c>
      <c r="N9" s="20">
        <f t="shared" si="5"/>
        <v>15.383949940886415</v>
      </c>
      <c r="O9" s="20">
        <f t="shared" si="2"/>
        <v>9.5648663456270366</v>
      </c>
      <c r="P9" s="20">
        <f t="shared" si="3"/>
        <v>75.051183713486552</v>
      </c>
      <c r="Q9" s="12">
        <f t="shared" si="6"/>
        <v>5504</v>
      </c>
      <c r="R9" s="13">
        <f t="shared" si="6"/>
        <v>4563</v>
      </c>
      <c r="S9" s="13">
        <f t="shared" si="6"/>
        <v>47003</v>
      </c>
      <c r="T9" s="31">
        <f t="shared" si="6"/>
        <v>57070</v>
      </c>
      <c r="U9" s="20">
        <f t="shared" si="7"/>
        <v>9.644296478009462</v>
      </c>
      <c r="V9" s="20">
        <f t="shared" si="8"/>
        <v>7.9954441913439629</v>
      </c>
      <c r="W9" s="20">
        <f t="shared" si="9"/>
        <v>82.360259330646585</v>
      </c>
      <c r="X9" s="2"/>
    </row>
    <row r="10" spans="2:24">
      <c r="B10" s="15" t="s">
        <v>25</v>
      </c>
      <c r="C10" s="16">
        <v>166</v>
      </c>
      <c r="D10" s="17">
        <v>678</v>
      </c>
      <c r="E10" s="17">
        <v>24735</v>
      </c>
      <c r="F10" s="17">
        <v>25579</v>
      </c>
      <c r="G10" s="18">
        <f t="shared" si="4"/>
        <v>0.6489698580867117</v>
      </c>
      <c r="H10" s="18">
        <f t="shared" si="0"/>
        <v>2.6506118300168104</v>
      </c>
      <c r="I10" s="18">
        <f t="shared" si="1"/>
        <v>96.700418311896485</v>
      </c>
      <c r="J10" s="16">
        <v>3792</v>
      </c>
      <c r="K10" s="17">
        <v>3644</v>
      </c>
      <c r="L10" s="17">
        <v>48233</v>
      </c>
      <c r="M10" s="17">
        <v>55669</v>
      </c>
      <c r="N10" s="18">
        <f t="shared" si="5"/>
        <v>6.8116905279419422</v>
      </c>
      <c r="O10" s="18">
        <f t="shared" si="2"/>
        <v>6.5458334081804956</v>
      </c>
      <c r="P10" s="18">
        <f t="shared" si="3"/>
        <v>86.642476063877567</v>
      </c>
      <c r="Q10" s="16">
        <f t="shared" si="6"/>
        <v>3958</v>
      </c>
      <c r="R10" s="17">
        <f t="shared" si="6"/>
        <v>4322</v>
      </c>
      <c r="S10" s="17">
        <f t="shared" si="6"/>
        <v>72968</v>
      </c>
      <c r="T10" s="32">
        <f t="shared" si="6"/>
        <v>81248</v>
      </c>
      <c r="U10" s="18">
        <f t="shared" si="7"/>
        <v>4.8715045293422605</v>
      </c>
      <c r="V10" s="18">
        <f t="shared" si="8"/>
        <v>5.3195155573060262</v>
      </c>
      <c r="W10" s="18">
        <f t="shared" si="9"/>
        <v>89.80897991335172</v>
      </c>
      <c r="X10" s="2"/>
    </row>
    <row r="11" spans="2:24">
      <c r="B11" s="19" t="s">
        <v>26</v>
      </c>
      <c r="C11" s="12">
        <v>1009</v>
      </c>
      <c r="D11" s="13">
        <v>1620</v>
      </c>
      <c r="E11" s="13">
        <v>1652</v>
      </c>
      <c r="F11" s="13">
        <v>4281</v>
      </c>
      <c r="G11" s="20">
        <f t="shared" si="4"/>
        <v>23.569259518804017</v>
      </c>
      <c r="H11" s="20">
        <f t="shared" si="0"/>
        <v>37.841625788367203</v>
      </c>
      <c r="I11" s="20">
        <f t="shared" si="1"/>
        <v>38.58911469282878</v>
      </c>
      <c r="J11" s="12">
        <v>3552</v>
      </c>
      <c r="K11" s="13">
        <v>1751</v>
      </c>
      <c r="L11" s="13">
        <v>6485</v>
      </c>
      <c r="M11" s="13">
        <v>11788</v>
      </c>
      <c r="N11" s="20">
        <f t="shared" si="5"/>
        <v>30.13233797081778</v>
      </c>
      <c r="O11" s="20">
        <f t="shared" si="2"/>
        <v>14.854088903970139</v>
      </c>
      <c r="P11" s="20">
        <f t="shared" si="3"/>
        <v>55.013573125212083</v>
      </c>
      <c r="Q11" s="12">
        <f t="shared" si="6"/>
        <v>4561</v>
      </c>
      <c r="R11" s="13">
        <f t="shared" si="6"/>
        <v>3371</v>
      </c>
      <c r="S11" s="13">
        <f t="shared" si="6"/>
        <v>8137</v>
      </c>
      <c r="T11" s="31">
        <f t="shared" si="6"/>
        <v>16069</v>
      </c>
      <c r="U11" s="20">
        <f t="shared" si="7"/>
        <v>28.383844669861226</v>
      </c>
      <c r="V11" s="20">
        <f t="shared" si="8"/>
        <v>20.978281162486777</v>
      </c>
      <c r="W11" s="20">
        <f t="shared" si="9"/>
        <v>50.637874167652001</v>
      </c>
      <c r="X11" s="2"/>
    </row>
    <row r="12" spans="2:24">
      <c r="B12" s="15" t="s">
        <v>27</v>
      </c>
      <c r="C12" s="16">
        <v>1061</v>
      </c>
      <c r="D12" s="17">
        <v>3795</v>
      </c>
      <c r="E12" s="17">
        <v>17164</v>
      </c>
      <c r="F12" s="17">
        <v>22020</v>
      </c>
      <c r="G12" s="18">
        <f t="shared" si="4"/>
        <v>4.818346957311535</v>
      </c>
      <c r="H12" s="18">
        <f t="shared" si="0"/>
        <v>17.234332425068121</v>
      </c>
      <c r="I12" s="18">
        <f t="shared" si="1"/>
        <v>77.947320617620349</v>
      </c>
      <c r="J12" s="16">
        <v>7849</v>
      </c>
      <c r="K12" s="17">
        <v>4020</v>
      </c>
      <c r="L12" s="17">
        <v>24748</v>
      </c>
      <c r="M12" s="17">
        <v>36617</v>
      </c>
      <c r="N12" s="18">
        <f t="shared" si="5"/>
        <v>21.435398858453723</v>
      </c>
      <c r="O12" s="18">
        <f t="shared" si="2"/>
        <v>10.978507250730535</v>
      </c>
      <c r="P12" s="18">
        <f t="shared" si="3"/>
        <v>67.586093890815746</v>
      </c>
      <c r="Q12" s="16">
        <f t="shared" si="6"/>
        <v>8910</v>
      </c>
      <c r="R12" s="17">
        <f t="shared" si="6"/>
        <v>7815</v>
      </c>
      <c r="S12" s="17">
        <f t="shared" si="6"/>
        <v>41912</v>
      </c>
      <c r="T12" s="32">
        <f t="shared" si="6"/>
        <v>58637</v>
      </c>
      <c r="U12" s="18">
        <f t="shared" si="7"/>
        <v>15.195183928236439</v>
      </c>
      <c r="V12" s="18">
        <f t="shared" si="8"/>
        <v>13.327762334362262</v>
      </c>
      <c r="W12" s="18">
        <f t="shared" si="9"/>
        <v>71.477053737401292</v>
      </c>
      <c r="X12" s="2"/>
    </row>
    <row r="13" spans="2:24">
      <c r="B13" s="19" t="s">
        <v>28</v>
      </c>
      <c r="C13" s="12">
        <v>2093</v>
      </c>
      <c r="D13" s="13">
        <v>9616</v>
      </c>
      <c r="E13" s="13">
        <v>30319</v>
      </c>
      <c r="F13" s="13">
        <v>42028</v>
      </c>
      <c r="G13" s="20">
        <f t="shared" si="4"/>
        <v>4.9800133244503666</v>
      </c>
      <c r="H13" s="20">
        <f t="shared" si="0"/>
        <v>22.879984772056723</v>
      </c>
      <c r="I13" s="20">
        <f t="shared" si="1"/>
        <v>72.140001903492916</v>
      </c>
      <c r="J13" s="12">
        <v>11576</v>
      </c>
      <c r="K13" s="13">
        <v>11198</v>
      </c>
      <c r="L13" s="13">
        <v>109118</v>
      </c>
      <c r="M13" s="13">
        <v>131892</v>
      </c>
      <c r="N13" s="20">
        <f t="shared" si="5"/>
        <v>8.7768780517393026</v>
      </c>
      <c r="O13" s="20">
        <f t="shared" si="2"/>
        <v>8.4902799260000599</v>
      </c>
      <c r="P13" s="20">
        <f t="shared" si="3"/>
        <v>82.732842022260641</v>
      </c>
      <c r="Q13" s="12">
        <f t="shared" si="6"/>
        <v>13669</v>
      </c>
      <c r="R13" s="13">
        <f t="shared" si="6"/>
        <v>20814</v>
      </c>
      <c r="S13" s="13">
        <f t="shared" si="6"/>
        <v>139437</v>
      </c>
      <c r="T13" s="31">
        <f t="shared" si="6"/>
        <v>173920</v>
      </c>
      <c r="U13" s="20">
        <f t="shared" si="7"/>
        <v>7.8593606255749764</v>
      </c>
      <c r="V13" s="20">
        <f t="shared" si="8"/>
        <v>11.967571297148114</v>
      </c>
      <c r="W13" s="20">
        <f t="shared" si="9"/>
        <v>80.173068077276909</v>
      </c>
      <c r="X13" s="2"/>
    </row>
    <row r="14" spans="2:24">
      <c r="B14" s="15" t="s">
        <v>29</v>
      </c>
      <c r="C14" s="16">
        <v>44</v>
      </c>
      <c r="D14" s="17">
        <v>363</v>
      </c>
      <c r="E14" s="17">
        <v>17530</v>
      </c>
      <c r="F14" s="17">
        <v>17937</v>
      </c>
      <c r="G14" s="18">
        <f t="shared" si="4"/>
        <v>0.24530300496181079</v>
      </c>
      <c r="H14" s="18">
        <f t="shared" si="0"/>
        <v>2.0237497909349389</v>
      </c>
      <c r="I14" s="18">
        <f>E14*100/F14</f>
        <v>97.730947204103245</v>
      </c>
      <c r="J14" s="16">
        <v>722</v>
      </c>
      <c r="K14" s="17">
        <v>977</v>
      </c>
      <c r="L14" s="17">
        <v>36777</v>
      </c>
      <c r="M14" s="17">
        <v>38476</v>
      </c>
      <c r="N14" s="18">
        <f t="shared" si="5"/>
        <v>1.8764944380912776</v>
      </c>
      <c r="O14" s="18">
        <f t="shared" si="2"/>
        <v>2.5392452437883355</v>
      </c>
      <c r="P14" s="18">
        <f t="shared" si="3"/>
        <v>95.584260318120386</v>
      </c>
      <c r="Q14" s="16">
        <f t="shared" si="6"/>
        <v>766</v>
      </c>
      <c r="R14" s="17">
        <f t="shared" si="6"/>
        <v>1340</v>
      </c>
      <c r="S14" s="17">
        <f t="shared" si="6"/>
        <v>54307</v>
      </c>
      <c r="T14" s="32">
        <f t="shared" si="6"/>
        <v>56413</v>
      </c>
      <c r="U14" s="18">
        <f t="shared" si="7"/>
        <v>1.3578430503607324</v>
      </c>
      <c r="V14" s="18">
        <f t="shared" si="8"/>
        <v>2.3753390176023257</v>
      </c>
      <c r="W14" s="18">
        <f t="shared" si="9"/>
        <v>96.266817932036943</v>
      </c>
      <c r="X14" s="2"/>
    </row>
    <row r="15" spans="2:24">
      <c r="B15" s="19" t="s">
        <v>30</v>
      </c>
      <c r="C15" s="12">
        <v>2769</v>
      </c>
      <c r="D15" s="13">
        <v>14206</v>
      </c>
      <c r="E15" s="13">
        <v>36517</v>
      </c>
      <c r="F15" s="13">
        <v>53492</v>
      </c>
      <c r="G15" s="20">
        <f t="shared" si="4"/>
        <v>5.1764749869139308</v>
      </c>
      <c r="H15" s="20">
        <f t="shared" si="0"/>
        <v>26.557242204441785</v>
      </c>
      <c r="I15" s="20">
        <f t="shared" si="1"/>
        <v>68.266282808644277</v>
      </c>
      <c r="J15" s="12">
        <v>46298</v>
      </c>
      <c r="K15" s="13">
        <v>32910</v>
      </c>
      <c r="L15" s="13">
        <v>123877</v>
      </c>
      <c r="M15" s="13">
        <v>203085</v>
      </c>
      <c r="N15" s="20">
        <f t="shared" si="5"/>
        <v>22.797350862939162</v>
      </c>
      <c r="O15" s="20">
        <f t="shared" si="2"/>
        <v>16.205037299652854</v>
      </c>
      <c r="P15" s="20">
        <f t="shared" si="3"/>
        <v>60.99761183740798</v>
      </c>
      <c r="Q15" s="12">
        <f t="shared" si="6"/>
        <v>49067</v>
      </c>
      <c r="R15" s="13">
        <f t="shared" si="6"/>
        <v>47116</v>
      </c>
      <c r="S15" s="13">
        <f t="shared" si="6"/>
        <v>160394</v>
      </c>
      <c r="T15" s="31">
        <f t="shared" si="6"/>
        <v>256577</v>
      </c>
      <c r="U15" s="20">
        <f t="shared" si="7"/>
        <v>19.12369386188162</v>
      </c>
      <c r="V15" s="20">
        <f t="shared" si="8"/>
        <v>18.363298347084893</v>
      </c>
      <c r="W15" s="20">
        <f t="shared" si="9"/>
        <v>62.513007791033495</v>
      </c>
      <c r="X15" s="2"/>
    </row>
    <row r="16" spans="2:24">
      <c r="B16" s="15" t="s">
        <v>31</v>
      </c>
      <c r="C16" s="16">
        <v>2444</v>
      </c>
      <c r="D16" s="17">
        <v>16450</v>
      </c>
      <c r="E16" s="17">
        <v>61173</v>
      </c>
      <c r="F16" s="17">
        <v>80067</v>
      </c>
      <c r="G16" s="18">
        <f t="shared" si="4"/>
        <v>3.0524435785030035</v>
      </c>
      <c r="H16" s="18">
        <f t="shared" si="0"/>
        <v>20.54529331684714</v>
      </c>
      <c r="I16" s="18">
        <f t="shared" si="1"/>
        <v>76.402263104649862</v>
      </c>
      <c r="J16" s="16">
        <v>37590</v>
      </c>
      <c r="K16" s="17">
        <v>40889</v>
      </c>
      <c r="L16" s="17">
        <v>260566</v>
      </c>
      <c r="M16" s="17">
        <v>339045</v>
      </c>
      <c r="N16" s="18">
        <f t="shared" si="5"/>
        <v>11.087023846392071</v>
      </c>
      <c r="O16" s="18">
        <f t="shared" si="2"/>
        <v>12.060051025675058</v>
      </c>
      <c r="P16" s="18">
        <f t="shared" si="3"/>
        <v>76.852925127932863</v>
      </c>
      <c r="Q16" s="16">
        <f t="shared" si="6"/>
        <v>40034</v>
      </c>
      <c r="R16" s="17">
        <f t="shared" si="6"/>
        <v>57339</v>
      </c>
      <c r="S16" s="17">
        <f t="shared" si="6"/>
        <v>321739</v>
      </c>
      <c r="T16" s="32">
        <f t="shared" si="6"/>
        <v>419112</v>
      </c>
      <c r="U16" s="18">
        <f t="shared" si="7"/>
        <v>9.5521006318120207</v>
      </c>
      <c r="V16" s="18">
        <f t="shared" si="8"/>
        <v>13.681068544923553</v>
      </c>
      <c r="W16" s="18">
        <f t="shared" si="9"/>
        <v>76.766830823264414</v>
      </c>
      <c r="X16" s="2"/>
    </row>
    <row r="17" spans="2:24">
      <c r="B17" s="19" t="s">
        <v>32</v>
      </c>
      <c r="C17" s="12">
        <v>1328</v>
      </c>
      <c r="D17" s="13">
        <v>3949</v>
      </c>
      <c r="E17" s="13">
        <v>21622</v>
      </c>
      <c r="F17" s="13">
        <v>26899</v>
      </c>
      <c r="G17" s="20">
        <f t="shared" si="4"/>
        <v>4.9369865050745378</v>
      </c>
      <c r="H17" s="20">
        <f t="shared" si="0"/>
        <v>14.680843154020595</v>
      </c>
      <c r="I17" s="20">
        <f t="shared" si="1"/>
        <v>80.382170340904864</v>
      </c>
      <c r="J17" s="12">
        <v>10164</v>
      </c>
      <c r="K17" s="13">
        <v>9618</v>
      </c>
      <c r="L17" s="13">
        <v>76778</v>
      </c>
      <c r="M17" s="13">
        <v>96560</v>
      </c>
      <c r="N17" s="20">
        <f t="shared" si="5"/>
        <v>10.526097763048881</v>
      </c>
      <c r="O17" s="20">
        <f t="shared" si="2"/>
        <v>9.9606462303231158</v>
      </c>
      <c r="P17" s="20">
        <f t="shared" si="3"/>
        <v>79.513256006627998</v>
      </c>
      <c r="Q17" s="12">
        <f t="shared" si="6"/>
        <v>11492</v>
      </c>
      <c r="R17" s="13">
        <f t="shared" si="6"/>
        <v>13567</v>
      </c>
      <c r="S17" s="13">
        <f t="shared" si="6"/>
        <v>98400</v>
      </c>
      <c r="T17" s="31">
        <f t="shared" si="6"/>
        <v>123459</v>
      </c>
      <c r="U17" s="20">
        <f t="shared" si="7"/>
        <v>9.3083533804744896</v>
      </c>
      <c r="V17" s="20">
        <f t="shared" si="8"/>
        <v>10.989073295588009</v>
      </c>
      <c r="W17" s="20">
        <f t="shared" si="9"/>
        <v>79.7025733239375</v>
      </c>
      <c r="X17" s="2"/>
    </row>
    <row r="18" spans="2:24">
      <c r="B18" s="15" t="s">
        <v>33</v>
      </c>
      <c r="C18" s="16">
        <v>348</v>
      </c>
      <c r="D18" s="17">
        <v>1306</v>
      </c>
      <c r="E18" s="17">
        <v>3823</v>
      </c>
      <c r="F18" s="17">
        <v>5477</v>
      </c>
      <c r="G18" s="18">
        <f t="shared" si="4"/>
        <v>6.3538433448968412</v>
      </c>
      <c r="H18" s="18">
        <f t="shared" si="0"/>
        <v>23.845170713894468</v>
      </c>
      <c r="I18" s="18">
        <f t="shared" si="1"/>
        <v>69.800985941208694</v>
      </c>
      <c r="J18" s="16">
        <v>1284</v>
      </c>
      <c r="K18" s="17">
        <v>1361</v>
      </c>
      <c r="L18" s="17">
        <v>14270</v>
      </c>
      <c r="M18" s="17">
        <v>16915</v>
      </c>
      <c r="N18" s="18">
        <f t="shared" si="5"/>
        <v>7.5908956547443101</v>
      </c>
      <c r="O18" s="18">
        <f t="shared" si="2"/>
        <v>8.04611291752882</v>
      </c>
      <c r="P18" s="18">
        <f t="shared" si="3"/>
        <v>84.362991427726868</v>
      </c>
      <c r="Q18" s="16">
        <f t="shared" si="6"/>
        <v>1632</v>
      </c>
      <c r="R18" s="17">
        <f t="shared" si="6"/>
        <v>2667</v>
      </c>
      <c r="S18" s="17">
        <f t="shared" si="6"/>
        <v>18093</v>
      </c>
      <c r="T18" s="32">
        <f t="shared" si="6"/>
        <v>22392</v>
      </c>
      <c r="U18" s="18">
        <f t="shared" si="7"/>
        <v>7.2883172561629159</v>
      </c>
      <c r="V18" s="18">
        <f t="shared" si="8"/>
        <v>11.910503751339764</v>
      </c>
      <c r="W18" s="18">
        <f t="shared" si="9"/>
        <v>80.801178992497327</v>
      </c>
      <c r="X18" s="2"/>
    </row>
    <row r="19" spans="2:24">
      <c r="B19" s="19" t="s">
        <v>34</v>
      </c>
      <c r="C19" s="12">
        <v>114</v>
      </c>
      <c r="D19" s="13">
        <v>909</v>
      </c>
      <c r="E19" s="13">
        <v>41962</v>
      </c>
      <c r="F19" s="13">
        <v>42985</v>
      </c>
      <c r="G19" s="20">
        <f t="shared" si="4"/>
        <v>0.26520879376526696</v>
      </c>
      <c r="H19" s="20">
        <f t="shared" si="0"/>
        <v>2.1146911713388392</v>
      </c>
      <c r="I19" s="20">
        <f t="shared" si="1"/>
        <v>97.620100034895898</v>
      </c>
      <c r="J19" s="12">
        <v>2427</v>
      </c>
      <c r="K19" s="13">
        <v>3143</v>
      </c>
      <c r="L19" s="13">
        <v>86592</v>
      </c>
      <c r="M19" s="13">
        <v>92162</v>
      </c>
      <c r="N19" s="20">
        <f t="shared" si="5"/>
        <v>2.6334063930904277</v>
      </c>
      <c r="O19" s="20">
        <f t="shared" si="2"/>
        <v>3.4102992556585146</v>
      </c>
      <c r="P19" s="20">
        <f t="shared" si="3"/>
        <v>93.95629435125106</v>
      </c>
      <c r="Q19" s="12">
        <f t="shared" si="6"/>
        <v>2541</v>
      </c>
      <c r="R19" s="13">
        <f t="shared" si="6"/>
        <v>4052</v>
      </c>
      <c r="S19" s="13">
        <f t="shared" si="6"/>
        <v>128554</v>
      </c>
      <c r="T19" s="31">
        <f t="shared" si="6"/>
        <v>135147</v>
      </c>
      <c r="U19" s="20">
        <f t="shared" si="7"/>
        <v>1.8801749206419676</v>
      </c>
      <c r="V19" s="20">
        <f t="shared" si="8"/>
        <v>2.9982167565687732</v>
      </c>
      <c r="W19" s="20">
        <f t="shared" si="9"/>
        <v>95.121608322789257</v>
      </c>
      <c r="X19" s="2"/>
    </row>
    <row r="20" spans="2:24">
      <c r="B20" s="15" t="s">
        <v>35</v>
      </c>
      <c r="C20" s="16">
        <v>35</v>
      </c>
      <c r="D20" s="17">
        <v>549</v>
      </c>
      <c r="E20" s="17">
        <v>24196</v>
      </c>
      <c r="F20" s="17">
        <v>24780</v>
      </c>
      <c r="G20" s="18">
        <f t="shared" si="4"/>
        <v>0.14124293785310735</v>
      </c>
      <c r="H20" s="18">
        <f t="shared" si="0"/>
        <v>2.2154963680387407</v>
      </c>
      <c r="I20" s="18">
        <f t="shared" si="1"/>
        <v>97.64326069410815</v>
      </c>
      <c r="J20" s="16">
        <v>1963</v>
      </c>
      <c r="K20" s="17">
        <v>2484</v>
      </c>
      <c r="L20" s="17">
        <v>42773</v>
      </c>
      <c r="M20" s="17">
        <v>47220</v>
      </c>
      <c r="N20" s="18">
        <f t="shared" si="5"/>
        <v>4.1571368064379497</v>
      </c>
      <c r="O20" s="18">
        <f t="shared" si="2"/>
        <v>5.2604828462515885</v>
      </c>
      <c r="P20" s="18">
        <f t="shared" si="3"/>
        <v>90.582380347310462</v>
      </c>
      <c r="Q20" s="16">
        <f t="shared" si="6"/>
        <v>1998</v>
      </c>
      <c r="R20" s="17">
        <f t="shared" si="6"/>
        <v>3033</v>
      </c>
      <c r="S20" s="17">
        <f t="shared" si="6"/>
        <v>66969</v>
      </c>
      <c r="T20" s="32">
        <f t="shared" si="6"/>
        <v>72000</v>
      </c>
      <c r="U20" s="18">
        <f t="shared" si="7"/>
        <v>2.7749999999999999</v>
      </c>
      <c r="V20" s="18">
        <f t="shared" si="8"/>
        <v>4.2125000000000004</v>
      </c>
      <c r="W20" s="18">
        <f t="shared" si="9"/>
        <v>93.012500000000003</v>
      </c>
      <c r="X20" s="2"/>
    </row>
    <row r="21" spans="2:24">
      <c r="B21" s="19" t="s">
        <v>36</v>
      </c>
      <c r="C21" s="12">
        <v>1375</v>
      </c>
      <c r="D21" s="21">
        <v>5366</v>
      </c>
      <c r="E21" s="21">
        <v>11776</v>
      </c>
      <c r="F21" s="21">
        <v>18517</v>
      </c>
      <c r="G21" s="20">
        <f t="shared" si="4"/>
        <v>7.4256088999297942</v>
      </c>
      <c r="H21" s="20">
        <f t="shared" si="0"/>
        <v>28.978776259653291</v>
      </c>
      <c r="I21" s="20">
        <f t="shared" si="1"/>
        <v>63.595614840416914</v>
      </c>
      <c r="J21" s="12">
        <v>13825</v>
      </c>
      <c r="K21" s="21">
        <v>9112</v>
      </c>
      <c r="L21" s="21">
        <v>37538</v>
      </c>
      <c r="M21" s="21">
        <v>60475</v>
      </c>
      <c r="N21" s="20">
        <f t="shared" si="5"/>
        <v>22.860686233980985</v>
      </c>
      <c r="O21" s="20">
        <f t="shared" si="2"/>
        <v>15.067383216205043</v>
      </c>
      <c r="P21" s="20">
        <f t="shared" si="3"/>
        <v>62.07193054981397</v>
      </c>
      <c r="Q21" s="12">
        <f t="shared" si="6"/>
        <v>15200</v>
      </c>
      <c r="R21" s="21">
        <f t="shared" si="6"/>
        <v>14478</v>
      </c>
      <c r="S21" s="21">
        <f t="shared" si="6"/>
        <v>49314</v>
      </c>
      <c r="T21" s="33">
        <f t="shared" si="6"/>
        <v>78992</v>
      </c>
      <c r="U21" s="20">
        <f t="shared" si="7"/>
        <v>19.24245493214503</v>
      </c>
      <c r="V21" s="20">
        <f t="shared" si="8"/>
        <v>18.328438322868138</v>
      </c>
      <c r="W21" s="20">
        <f t="shared" si="9"/>
        <v>62.429106744986825</v>
      </c>
      <c r="X21" s="2"/>
    </row>
    <row r="22" spans="2:24">
      <c r="B22" s="22" t="s">
        <v>37</v>
      </c>
      <c r="C22" s="23">
        <v>102</v>
      </c>
      <c r="D22" s="17">
        <v>757</v>
      </c>
      <c r="E22" s="17">
        <v>23476</v>
      </c>
      <c r="F22" s="17">
        <v>24335</v>
      </c>
      <c r="G22" s="18">
        <f t="shared" si="4"/>
        <v>0.41914937333059382</v>
      </c>
      <c r="H22" s="18">
        <f t="shared" si="0"/>
        <v>3.1107458393260736</v>
      </c>
      <c r="I22" s="18">
        <f t="shared" si="1"/>
        <v>96.470104787343331</v>
      </c>
      <c r="J22" s="23">
        <v>1450</v>
      </c>
      <c r="K22" s="17">
        <v>2292</v>
      </c>
      <c r="L22" s="17">
        <v>45569</v>
      </c>
      <c r="M22" s="17">
        <v>49311</v>
      </c>
      <c r="N22" s="18">
        <f t="shared" si="5"/>
        <v>2.9405203707083611</v>
      </c>
      <c r="O22" s="18">
        <f t="shared" si="2"/>
        <v>4.6480501308024582</v>
      </c>
      <c r="P22" s="18">
        <f t="shared" si="3"/>
        <v>92.411429498489184</v>
      </c>
      <c r="Q22" s="23">
        <f t="shared" si="6"/>
        <v>1552</v>
      </c>
      <c r="R22" s="17">
        <f t="shared" si="6"/>
        <v>3049</v>
      </c>
      <c r="S22" s="17">
        <f t="shared" si="6"/>
        <v>69045</v>
      </c>
      <c r="T22" s="32">
        <f t="shared" si="6"/>
        <v>73646</v>
      </c>
      <c r="U22" s="18">
        <f t="shared" si="7"/>
        <v>2.1073785405860468</v>
      </c>
      <c r="V22" s="18">
        <f t="shared" si="8"/>
        <v>4.1400754962930773</v>
      </c>
      <c r="W22" s="18">
        <f t="shared" si="9"/>
        <v>93.752545963120866</v>
      </c>
      <c r="X22" s="2"/>
    </row>
    <row r="23" spans="2:24">
      <c r="B23" s="24" t="s">
        <v>38</v>
      </c>
      <c r="C23" s="25">
        <f>C9+C10+C14+C19+C20+C22</f>
        <v>630</v>
      </c>
      <c r="D23" s="25">
        <f t="shared" ref="D23:F23" si="10">D9+D10+D14+D19+D20+D22</f>
        <v>4502</v>
      </c>
      <c r="E23" s="25">
        <f t="shared" si="10"/>
        <v>152875</v>
      </c>
      <c r="F23" s="25">
        <f t="shared" si="10"/>
        <v>158007</v>
      </c>
      <c r="G23" s="26">
        <f>C23*100/F23</f>
        <v>0.39871651255957014</v>
      </c>
      <c r="H23" s="26">
        <f>D23*100/F23</f>
        <v>2.8492408564177536</v>
      </c>
      <c r="I23" s="26">
        <f t="shared" si="1"/>
        <v>96.752042631022675</v>
      </c>
      <c r="J23" s="25">
        <f>J9+J10+J14+J19+J20+J22</f>
        <v>15689</v>
      </c>
      <c r="K23" s="25">
        <f t="shared" ref="K23:M23" si="11">K9+K10+K14+K19+K20+K22</f>
        <v>15857</v>
      </c>
      <c r="L23" s="25">
        <f t="shared" si="11"/>
        <v>285971</v>
      </c>
      <c r="M23" s="25">
        <f t="shared" si="11"/>
        <v>317517</v>
      </c>
      <c r="N23" s="26">
        <f t="shared" si="5"/>
        <v>4.9411527571752067</v>
      </c>
      <c r="O23" s="26">
        <f t="shared" si="2"/>
        <v>4.9940633099960001</v>
      </c>
      <c r="P23" s="26">
        <f t="shared" si="3"/>
        <v>90.064783932828789</v>
      </c>
      <c r="Q23" s="25">
        <f>Q9+Q10+Q14+Q19+Q20+Q22</f>
        <v>16319</v>
      </c>
      <c r="R23" s="25">
        <f t="shared" ref="R23:T23" si="12">R9+R10+R14+R19+R20+R22</f>
        <v>20359</v>
      </c>
      <c r="S23" s="25">
        <f t="shared" si="12"/>
        <v>438846</v>
      </c>
      <c r="T23" s="25">
        <f t="shared" si="12"/>
        <v>475524</v>
      </c>
      <c r="U23" s="26">
        <f t="shared" si="7"/>
        <v>3.4317931376754909</v>
      </c>
      <c r="V23" s="26">
        <f t="shared" si="8"/>
        <v>4.2813822225586931</v>
      </c>
      <c r="W23" s="26">
        <f t="shared" si="9"/>
        <v>92.286824639765825</v>
      </c>
      <c r="X23" s="2"/>
    </row>
    <row r="24" spans="2:24">
      <c r="B24" s="27" t="s">
        <v>39</v>
      </c>
      <c r="C24" s="12">
        <f>C7+C8+C11+C12+C13+C15+C16+C17+C18+C21</f>
        <v>32067</v>
      </c>
      <c r="D24" s="12">
        <f t="shared" ref="D24:F24" si="13">D7+D8+D11+D12+D13+D15+D16+D17+D18+D21</f>
        <v>104869</v>
      </c>
      <c r="E24" s="12">
        <f t="shared" si="13"/>
        <v>264262</v>
      </c>
      <c r="F24" s="12">
        <f t="shared" si="13"/>
        <v>401198</v>
      </c>
      <c r="G24" s="20">
        <f>C24*100/F24</f>
        <v>7.9928115294692397</v>
      </c>
      <c r="H24" s="20">
        <f>D24*100/F24</f>
        <v>26.138963803408792</v>
      </c>
      <c r="I24" s="20">
        <f t="shared" si="1"/>
        <v>65.868224667121964</v>
      </c>
      <c r="J24" s="12">
        <f>J7+J8+J11+J12+J13+J15+J16+J17+J18+J21</f>
        <v>258823</v>
      </c>
      <c r="K24" s="12">
        <f t="shared" ref="K24:M24" si="14">K7+K8+K11+K12+K13+K15+K16+K17+K18+K21</f>
        <v>184463</v>
      </c>
      <c r="L24" s="12">
        <f t="shared" si="14"/>
        <v>941919</v>
      </c>
      <c r="M24" s="12">
        <f t="shared" si="14"/>
        <v>1385205</v>
      </c>
      <c r="N24" s="20">
        <f t="shared" si="5"/>
        <v>18.684815604910465</v>
      </c>
      <c r="O24" s="20">
        <f t="shared" si="2"/>
        <v>13.316657101295476</v>
      </c>
      <c r="P24" s="20">
        <f t="shared" si="3"/>
        <v>67.998527293794055</v>
      </c>
      <c r="Q24" s="12">
        <f>Q7+Q8+Q11+Q12+Q13+Q15+Q16+Q17+Q18+Q21</f>
        <v>290890</v>
      </c>
      <c r="R24" s="12">
        <f t="shared" ref="R24:T24" si="15">R7+R8+R11+R12+R13+R15+R16+R17+R18+R21</f>
        <v>289332</v>
      </c>
      <c r="S24" s="12">
        <f t="shared" si="15"/>
        <v>1206181</v>
      </c>
      <c r="T24" s="12">
        <f t="shared" si="15"/>
        <v>1786403</v>
      </c>
      <c r="U24" s="20">
        <f t="shared" si="7"/>
        <v>16.283559756673046</v>
      </c>
      <c r="V24" s="20">
        <f t="shared" si="8"/>
        <v>16.196345393508633</v>
      </c>
      <c r="W24" s="20">
        <f t="shared" si="9"/>
        <v>67.520094849818321</v>
      </c>
      <c r="X24" s="2"/>
    </row>
    <row r="25" spans="2:24">
      <c r="B25" s="28" t="s">
        <v>40</v>
      </c>
      <c r="C25" s="29">
        <f>SUM(C7:C22)</f>
        <v>32697</v>
      </c>
      <c r="D25" s="29">
        <f t="shared" ref="D25:F25" si="16">SUM(D7:D22)</f>
        <v>109371</v>
      </c>
      <c r="E25" s="29">
        <f t="shared" si="16"/>
        <v>417137</v>
      </c>
      <c r="F25" s="29">
        <f t="shared" si="16"/>
        <v>559205</v>
      </c>
      <c r="G25" s="30">
        <f>C25*100/F25</f>
        <v>5.8470507237953884</v>
      </c>
      <c r="H25" s="30">
        <f>D25*100/F25</f>
        <v>19.558301517332641</v>
      </c>
      <c r="I25" s="30">
        <f t="shared" si="1"/>
        <v>74.594647758871972</v>
      </c>
      <c r="J25" s="29">
        <f>SUM(J7:J22)</f>
        <v>274512</v>
      </c>
      <c r="K25" s="29">
        <f t="shared" ref="K25:M25" si="17">SUM(K7:K22)</f>
        <v>200320</v>
      </c>
      <c r="L25" s="29">
        <f t="shared" si="17"/>
        <v>1227890</v>
      </c>
      <c r="M25" s="29">
        <f t="shared" si="17"/>
        <v>1702722</v>
      </c>
      <c r="N25" s="30">
        <f t="shared" si="5"/>
        <v>16.121950617892995</v>
      </c>
      <c r="O25" s="30">
        <f t="shared" si="2"/>
        <v>11.764692063648676</v>
      </c>
      <c r="P25" s="30">
        <f t="shared" si="3"/>
        <v>72.113357318458327</v>
      </c>
      <c r="Q25" s="29">
        <f>SUM(Q7:Q22)</f>
        <v>307209</v>
      </c>
      <c r="R25" s="29">
        <f t="shared" ref="R25:T25" si="18">SUM(R7:R22)</f>
        <v>309691</v>
      </c>
      <c r="S25" s="29">
        <f t="shared" si="18"/>
        <v>1645027</v>
      </c>
      <c r="T25" s="29">
        <f t="shared" si="18"/>
        <v>2261927</v>
      </c>
      <c r="U25" s="30">
        <f t="shared" si="7"/>
        <v>13.581738049017497</v>
      </c>
      <c r="V25" s="30">
        <f t="shared" si="8"/>
        <v>13.691467496519561</v>
      </c>
      <c r="W25" s="30">
        <f t="shared" si="9"/>
        <v>72.726794454462933</v>
      </c>
      <c r="X25" s="2"/>
    </row>
    <row r="26" spans="2:24" ht="120" customHeight="1">
      <c r="B26" s="52" t="s">
        <v>41</v>
      </c>
      <c r="C26" s="52"/>
      <c r="D26" s="52"/>
      <c r="E26" s="52"/>
      <c r="F26" s="52"/>
      <c r="G26" s="52"/>
      <c r="H26" s="52"/>
      <c r="I26" s="52"/>
      <c r="J26" s="52"/>
      <c r="K26" s="52"/>
      <c r="L26" s="52"/>
      <c r="M26" s="52"/>
      <c r="N26" s="52"/>
      <c r="O26" s="52"/>
      <c r="P26" s="52"/>
      <c r="Q26" s="52"/>
      <c r="R26" s="52"/>
      <c r="S26" s="52"/>
      <c r="T26" s="52"/>
      <c r="U26" s="52"/>
      <c r="V26" s="52"/>
      <c r="W26" s="52"/>
    </row>
    <row r="27" spans="2:24">
      <c r="B27" s="36" t="s">
        <v>42</v>
      </c>
      <c r="C27" s="35"/>
      <c r="D27" s="35"/>
      <c r="E27" s="35"/>
      <c r="F27" s="35"/>
      <c r="G27" s="35"/>
      <c r="H27" s="35"/>
      <c r="I27" s="35"/>
      <c r="J27" s="35"/>
      <c r="K27" s="35"/>
      <c r="L27" s="35"/>
      <c r="M27" s="35"/>
      <c r="N27" s="35"/>
      <c r="O27" s="35"/>
      <c r="P27" s="35"/>
      <c r="Q27" s="35"/>
      <c r="R27" s="35"/>
      <c r="S27" s="35"/>
      <c r="T27" s="35"/>
      <c r="U27" s="35"/>
      <c r="V27" s="35"/>
      <c r="W27" s="35"/>
    </row>
    <row r="28" spans="2:24">
      <c r="B28" s="3" t="s">
        <v>47</v>
      </c>
      <c r="D28" s="4"/>
      <c r="Q28" s="4"/>
      <c r="R28" s="4"/>
      <c r="S28" s="4"/>
      <c r="T28" s="4"/>
    </row>
    <row r="29" spans="2:24">
      <c r="C29" s="4"/>
    </row>
  </sheetData>
  <mergeCells count="21">
    <mergeCell ref="G6:I6"/>
    <mergeCell ref="J6:M6"/>
    <mergeCell ref="N6:P6"/>
    <mergeCell ref="Q6:T6"/>
    <mergeCell ref="U6:W6"/>
    <mergeCell ref="B2:W2"/>
    <mergeCell ref="B26:W26"/>
    <mergeCell ref="C4:E4"/>
    <mergeCell ref="F4:F5"/>
    <mergeCell ref="G4:I4"/>
    <mergeCell ref="J4:L4"/>
    <mergeCell ref="M4:M5"/>
    <mergeCell ref="N4:P4"/>
    <mergeCell ref="Q4:S4"/>
    <mergeCell ref="T4:T5"/>
    <mergeCell ref="U4:W4"/>
    <mergeCell ref="B3:B6"/>
    <mergeCell ref="C3:I3"/>
    <mergeCell ref="J3:P3"/>
    <mergeCell ref="Q3:W3"/>
    <mergeCell ref="C6:F6"/>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72EDA-691B-430B-B22E-AFDF29DAA26C}">
  <dimension ref="B2:Y63"/>
  <sheetViews>
    <sheetView topLeftCell="A24" workbookViewId="0">
      <selection activeCell="B26" sqref="B26:W26"/>
    </sheetView>
  </sheetViews>
  <sheetFormatPr baseColWidth="10" defaultColWidth="11.44140625" defaultRowHeight="14.4"/>
  <cols>
    <col min="1" max="1" width="11.44140625" style="1"/>
    <col min="2" max="2" width="32.33203125" style="1" customWidth="1"/>
    <col min="3" max="23" width="15.88671875" style="1" customWidth="1"/>
    <col min="24" max="16384" width="11.44140625" style="1"/>
  </cols>
  <sheetData>
    <row r="2" spans="2:25" ht="15.6">
      <c r="B2" s="46" t="s">
        <v>8</v>
      </c>
      <c r="C2" s="46"/>
      <c r="D2" s="46"/>
      <c r="E2" s="46"/>
      <c r="F2" s="46"/>
      <c r="G2" s="46"/>
      <c r="H2" s="46"/>
      <c r="I2" s="46"/>
      <c r="J2" s="46"/>
      <c r="K2" s="46"/>
      <c r="L2" s="46"/>
      <c r="M2" s="46"/>
      <c r="N2" s="46"/>
      <c r="O2" s="46"/>
      <c r="P2" s="46"/>
      <c r="Q2" s="46"/>
      <c r="R2" s="46"/>
      <c r="S2" s="46"/>
      <c r="T2" s="46"/>
      <c r="U2" s="46"/>
      <c r="V2" s="46"/>
      <c r="W2" s="46"/>
    </row>
    <row r="3" spans="2:25">
      <c r="B3" s="53" t="s">
        <v>11</v>
      </c>
      <c r="C3" s="56" t="s">
        <v>12</v>
      </c>
      <c r="D3" s="48"/>
      <c r="E3" s="48"/>
      <c r="F3" s="48"/>
      <c r="G3" s="48"/>
      <c r="H3" s="48"/>
      <c r="I3" s="49"/>
      <c r="J3" s="56" t="s">
        <v>13</v>
      </c>
      <c r="K3" s="48"/>
      <c r="L3" s="48"/>
      <c r="M3" s="48"/>
      <c r="N3" s="48"/>
      <c r="O3" s="48"/>
      <c r="P3" s="49"/>
      <c r="Q3" s="56" t="s">
        <v>14</v>
      </c>
      <c r="R3" s="48"/>
      <c r="S3" s="48"/>
      <c r="T3" s="48"/>
      <c r="U3" s="48"/>
      <c r="V3" s="48"/>
      <c r="W3" s="49"/>
    </row>
    <row r="4" spans="2:25">
      <c r="B4" s="54"/>
      <c r="C4" s="47" t="s">
        <v>15</v>
      </c>
      <c r="D4" s="48"/>
      <c r="E4" s="49"/>
      <c r="F4" s="50" t="s">
        <v>16</v>
      </c>
      <c r="G4" s="47" t="s">
        <v>15</v>
      </c>
      <c r="H4" s="48"/>
      <c r="I4" s="49"/>
      <c r="J4" s="47" t="s">
        <v>15</v>
      </c>
      <c r="K4" s="48"/>
      <c r="L4" s="49"/>
      <c r="M4" s="50" t="s">
        <v>16</v>
      </c>
      <c r="N4" s="47" t="s">
        <v>15</v>
      </c>
      <c r="O4" s="48"/>
      <c r="P4" s="49"/>
      <c r="Q4" s="47" t="s">
        <v>15</v>
      </c>
      <c r="R4" s="48"/>
      <c r="S4" s="49"/>
      <c r="T4" s="50" t="s">
        <v>16</v>
      </c>
      <c r="U4" s="47" t="s">
        <v>15</v>
      </c>
      <c r="V4" s="48"/>
      <c r="W4" s="49"/>
    </row>
    <row r="5" spans="2:25" ht="57.6" customHeight="1">
      <c r="B5" s="54"/>
      <c r="C5" s="37" t="s">
        <v>17</v>
      </c>
      <c r="D5" s="38" t="s">
        <v>18</v>
      </c>
      <c r="E5" s="37" t="s">
        <v>19</v>
      </c>
      <c r="F5" s="51"/>
      <c r="G5" s="37" t="s">
        <v>17</v>
      </c>
      <c r="H5" s="38" t="s">
        <v>18</v>
      </c>
      <c r="I5" s="37" t="s">
        <v>19</v>
      </c>
      <c r="J5" s="37" t="s">
        <v>17</v>
      </c>
      <c r="K5" s="38" t="s">
        <v>18</v>
      </c>
      <c r="L5" s="37" t="s">
        <v>19</v>
      </c>
      <c r="M5" s="51"/>
      <c r="N5" s="37" t="s">
        <v>17</v>
      </c>
      <c r="O5" s="38" t="s">
        <v>18</v>
      </c>
      <c r="P5" s="37" t="s">
        <v>19</v>
      </c>
      <c r="Q5" s="37" t="s">
        <v>17</v>
      </c>
      <c r="R5" s="38" t="s">
        <v>18</v>
      </c>
      <c r="S5" s="37" t="s">
        <v>19</v>
      </c>
      <c r="T5" s="51"/>
      <c r="U5" s="37" t="s">
        <v>17</v>
      </c>
      <c r="V5" s="38" t="s">
        <v>18</v>
      </c>
      <c r="W5" s="37" t="s">
        <v>19</v>
      </c>
    </row>
    <row r="6" spans="2:25">
      <c r="B6" s="55"/>
      <c r="C6" s="57" t="s">
        <v>20</v>
      </c>
      <c r="D6" s="58"/>
      <c r="E6" s="58"/>
      <c r="F6" s="58"/>
      <c r="G6" s="57" t="s">
        <v>21</v>
      </c>
      <c r="H6" s="58"/>
      <c r="I6" s="59"/>
      <c r="J6" s="57" t="s">
        <v>20</v>
      </c>
      <c r="K6" s="58"/>
      <c r="L6" s="58"/>
      <c r="M6" s="59"/>
      <c r="N6" s="57" t="s">
        <v>21</v>
      </c>
      <c r="O6" s="58"/>
      <c r="P6" s="59"/>
      <c r="Q6" s="57" t="s">
        <v>20</v>
      </c>
      <c r="R6" s="58"/>
      <c r="S6" s="58"/>
      <c r="T6" s="59"/>
      <c r="U6" s="57" t="s">
        <v>21</v>
      </c>
      <c r="V6" s="58"/>
      <c r="W6" s="59"/>
    </row>
    <row r="7" spans="2:25">
      <c r="B7" s="11" t="s">
        <v>22</v>
      </c>
      <c r="C7" s="12">
        <v>11938</v>
      </c>
      <c r="D7" s="13">
        <v>23475</v>
      </c>
      <c r="E7" s="13">
        <v>27080</v>
      </c>
      <c r="F7" s="13">
        <v>62493</v>
      </c>
      <c r="G7" s="14">
        <f t="shared" ref="G7:G25" si="0">C7*100/F7</f>
        <v>19.102939529227275</v>
      </c>
      <c r="H7" s="14">
        <f t="shared" ref="H7:H25" si="1">D7*100/F7</f>
        <v>37.564207191205412</v>
      </c>
      <c r="I7" s="14">
        <f t="shared" ref="I7:I25" si="2">E7*100/F7</f>
        <v>43.33285327956731</v>
      </c>
      <c r="J7" s="12">
        <v>67548</v>
      </c>
      <c r="K7" s="13">
        <v>33807</v>
      </c>
      <c r="L7" s="13">
        <v>111426</v>
      </c>
      <c r="M7" s="13">
        <v>212781</v>
      </c>
      <c r="N7" s="14">
        <f t="shared" ref="N7:N25" si="3">J7*100/M7</f>
        <v>31.745315606186644</v>
      </c>
      <c r="O7" s="14">
        <f t="shared" ref="O7:O25" si="4">K7*100/M7</f>
        <v>15.888166706613843</v>
      </c>
      <c r="P7" s="14">
        <f t="shared" ref="P7:P25" si="5">L7*100/M7</f>
        <v>52.366517687199511</v>
      </c>
      <c r="Q7" s="12">
        <v>79486</v>
      </c>
      <c r="R7" s="13">
        <v>57282</v>
      </c>
      <c r="S7" s="13">
        <v>138506</v>
      </c>
      <c r="T7" s="31">
        <v>275274</v>
      </c>
      <c r="U7" s="14">
        <f t="shared" ref="U7:U25" si="6">Q7*100/T7</f>
        <v>28.875229771064468</v>
      </c>
      <c r="V7" s="14">
        <f t="shared" ref="V7:V25" si="7">R7*100/T7</f>
        <v>20.80908476645088</v>
      </c>
      <c r="W7" s="14">
        <f t="shared" ref="W7:W25" si="8">S7*100/T7</f>
        <v>50.315685462484652</v>
      </c>
      <c r="Y7" s="7"/>
    </row>
    <row r="8" spans="2:25">
      <c r="B8" s="15" t="s">
        <v>23</v>
      </c>
      <c r="C8" s="16">
        <v>4907</v>
      </c>
      <c r="D8" s="17">
        <v>24418</v>
      </c>
      <c r="E8" s="17">
        <v>53038</v>
      </c>
      <c r="F8" s="17">
        <v>82363</v>
      </c>
      <c r="G8" s="18">
        <f t="shared" si="0"/>
        <v>5.9577723006689896</v>
      </c>
      <c r="H8" s="18">
        <f t="shared" si="1"/>
        <v>29.646807425664438</v>
      </c>
      <c r="I8" s="18">
        <f t="shared" si="2"/>
        <v>64.395420273666574</v>
      </c>
      <c r="J8" s="16">
        <v>50661</v>
      </c>
      <c r="K8" s="17">
        <v>39308</v>
      </c>
      <c r="L8" s="17">
        <v>184009</v>
      </c>
      <c r="M8" s="17">
        <v>273978</v>
      </c>
      <c r="N8" s="18">
        <f t="shared" si="3"/>
        <v>18.490900729255635</v>
      </c>
      <c r="O8" s="18">
        <f t="shared" si="4"/>
        <v>14.34713736139398</v>
      </c>
      <c r="P8" s="18">
        <f t="shared" si="5"/>
        <v>67.161961909350381</v>
      </c>
      <c r="Q8" s="16">
        <v>55568</v>
      </c>
      <c r="R8" s="17">
        <v>63726</v>
      </c>
      <c r="S8" s="17">
        <v>237047</v>
      </c>
      <c r="T8" s="32">
        <v>356341</v>
      </c>
      <c r="U8" s="18">
        <f t="shared" si="6"/>
        <v>15.594051765022829</v>
      </c>
      <c r="V8" s="18">
        <f t="shared" si="7"/>
        <v>17.883431881259803</v>
      </c>
      <c r="W8" s="18">
        <f t="shared" si="8"/>
        <v>66.522516353717364</v>
      </c>
      <c r="Y8" s="7"/>
    </row>
    <row r="9" spans="2:25">
      <c r="B9" s="19" t="s">
        <v>24</v>
      </c>
      <c r="C9" s="12">
        <v>140</v>
      </c>
      <c r="D9" s="13">
        <v>929</v>
      </c>
      <c r="E9" s="13">
        <v>21139</v>
      </c>
      <c r="F9" s="13">
        <v>22208</v>
      </c>
      <c r="G9" s="20">
        <f t="shared" si="0"/>
        <v>0.6304034582132565</v>
      </c>
      <c r="H9" s="20">
        <f t="shared" si="1"/>
        <v>4.1831772334293946</v>
      </c>
      <c r="I9" s="20">
        <f t="shared" si="2"/>
        <v>95.186419308357344</v>
      </c>
      <c r="J9" s="12">
        <v>4606</v>
      </c>
      <c r="K9" s="13">
        <v>3607</v>
      </c>
      <c r="L9" s="13">
        <v>26502</v>
      </c>
      <c r="M9" s="13">
        <v>34715</v>
      </c>
      <c r="N9" s="20">
        <f t="shared" si="3"/>
        <v>13.268039752268471</v>
      </c>
      <c r="O9" s="20">
        <f t="shared" si="4"/>
        <v>10.390321186806856</v>
      </c>
      <c r="P9" s="20">
        <f t="shared" si="5"/>
        <v>76.341639060924678</v>
      </c>
      <c r="Q9" s="12">
        <v>4746</v>
      </c>
      <c r="R9" s="13">
        <v>4536</v>
      </c>
      <c r="S9" s="13">
        <v>47641</v>
      </c>
      <c r="T9" s="31">
        <v>56923</v>
      </c>
      <c r="U9" s="20">
        <f t="shared" si="6"/>
        <v>8.337578834565992</v>
      </c>
      <c r="V9" s="20">
        <f t="shared" si="7"/>
        <v>7.9686594171073208</v>
      </c>
      <c r="W9" s="20">
        <f t="shared" si="8"/>
        <v>83.693761748326693</v>
      </c>
      <c r="Y9" s="7"/>
    </row>
    <row r="10" spans="2:25">
      <c r="B10" s="15" t="s">
        <v>25</v>
      </c>
      <c r="C10" s="16">
        <v>247</v>
      </c>
      <c r="D10" s="17">
        <v>629</v>
      </c>
      <c r="E10" s="17">
        <v>25263</v>
      </c>
      <c r="F10" s="17">
        <v>26139</v>
      </c>
      <c r="G10" s="18">
        <f t="shared" si="0"/>
        <v>0.94494816175064078</v>
      </c>
      <c r="H10" s="18">
        <f t="shared" si="1"/>
        <v>2.4063659665633725</v>
      </c>
      <c r="I10" s="18">
        <f t="shared" si="2"/>
        <v>96.648685871685984</v>
      </c>
      <c r="J10" s="16">
        <v>3257</v>
      </c>
      <c r="K10" s="17">
        <v>2980</v>
      </c>
      <c r="L10" s="17">
        <v>47677</v>
      </c>
      <c r="M10" s="17">
        <v>53914</v>
      </c>
      <c r="N10" s="18">
        <f t="shared" si="3"/>
        <v>6.0411024965686089</v>
      </c>
      <c r="O10" s="18">
        <f t="shared" si="4"/>
        <v>5.5273212894609935</v>
      </c>
      <c r="P10" s="18">
        <f t="shared" si="5"/>
        <v>88.431576213970402</v>
      </c>
      <c r="Q10" s="16">
        <v>3504</v>
      </c>
      <c r="R10" s="17">
        <v>3609</v>
      </c>
      <c r="S10" s="17">
        <v>72940</v>
      </c>
      <c r="T10" s="32">
        <v>80053</v>
      </c>
      <c r="U10" s="18">
        <f t="shared" si="6"/>
        <v>4.3771001711366218</v>
      </c>
      <c r="V10" s="18">
        <f t="shared" si="7"/>
        <v>4.5082632755799281</v>
      </c>
      <c r="W10" s="18">
        <f t="shared" si="8"/>
        <v>91.114636553283447</v>
      </c>
      <c r="Y10" s="7"/>
    </row>
    <row r="11" spans="2:25">
      <c r="B11" s="19" t="s">
        <v>26</v>
      </c>
      <c r="C11" s="12">
        <v>812</v>
      </c>
      <c r="D11" s="13">
        <v>1578</v>
      </c>
      <c r="E11" s="13">
        <v>1751</v>
      </c>
      <c r="F11" s="13">
        <v>4141</v>
      </c>
      <c r="G11" s="20">
        <f t="shared" si="0"/>
        <v>19.608790147307413</v>
      </c>
      <c r="H11" s="20">
        <f t="shared" si="1"/>
        <v>38.106737503018593</v>
      </c>
      <c r="I11" s="20">
        <f t="shared" si="2"/>
        <v>42.28447234967399</v>
      </c>
      <c r="J11" s="12">
        <v>3958</v>
      </c>
      <c r="K11" s="13">
        <v>1828</v>
      </c>
      <c r="L11" s="13">
        <v>6432</v>
      </c>
      <c r="M11" s="13">
        <v>12218</v>
      </c>
      <c r="N11" s="20">
        <f t="shared" si="3"/>
        <v>32.394827303977735</v>
      </c>
      <c r="O11" s="20">
        <f t="shared" si="4"/>
        <v>14.961532165657227</v>
      </c>
      <c r="P11" s="20">
        <f t="shared" si="5"/>
        <v>52.643640530365033</v>
      </c>
      <c r="Q11" s="12">
        <v>4770</v>
      </c>
      <c r="R11" s="13">
        <v>3406</v>
      </c>
      <c r="S11" s="13">
        <v>8183</v>
      </c>
      <c r="T11" s="31">
        <v>16359</v>
      </c>
      <c r="U11" s="20">
        <f t="shared" si="6"/>
        <v>29.158261507427106</v>
      </c>
      <c r="V11" s="20">
        <f t="shared" si="7"/>
        <v>20.820343541781284</v>
      </c>
      <c r="W11" s="20">
        <f t="shared" si="8"/>
        <v>50.02139495079161</v>
      </c>
      <c r="Y11" s="7"/>
    </row>
    <row r="12" spans="2:25">
      <c r="B12" s="15" t="s">
        <v>27</v>
      </c>
      <c r="C12" s="16">
        <v>875</v>
      </c>
      <c r="D12" s="17">
        <v>3163</v>
      </c>
      <c r="E12" s="17">
        <v>18507</v>
      </c>
      <c r="F12" s="17">
        <v>22545</v>
      </c>
      <c r="G12" s="18">
        <f t="shared" si="0"/>
        <v>3.8811266356176537</v>
      </c>
      <c r="H12" s="18">
        <f t="shared" si="1"/>
        <v>14.029718341095586</v>
      </c>
      <c r="I12" s="18">
        <f t="shared" si="2"/>
        <v>82.089155023286764</v>
      </c>
      <c r="J12" s="16">
        <v>7558</v>
      </c>
      <c r="K12" s="17">
        <v>4323</v>
      </c>
      <c r="L12" s="17">
        <v>23779</v>
      </c>
      <c r="M12" s="17">
        <v>35660</v>
      </c>
      <c r="N12" s="18">
        <f t="shared" si="3"/>
        <v>21.194615816040383</v>
      </c>
      <c r="O12" s="18">
        <f t="shared" si="4"/>
        <v>12.1228266965788</v>
      </c>
      <c r="P12" s="18">
        <f t="shared" si="5"/>
        <v>66.682557487380819</v>
      </c>
      <c r="Q12" s="16">
        <v>8433</v>
      </c>
      <c r="R12" s="17">
        <v>7486</v>
      </c>
      <c r="S12" s="17">
        <v>42286</v>
      </c>
      <c r="T12" s="32">
        <v>58205</v>
      </c>
      <c r="U12" s="18">
        <f t="shared" si="6"/>
        <v>14.488446009792973</v>
      </c>
      <c r="V12" s="18">
        <f t="shared" si="7"/>
        <v>12.861438020788592</v>
      </c>
      <c r="W12" s="18">
        <f t="shared" si="8"/>
        <v>72.650115969418437</v>
      </c>
      <c r="Y12" s="7"/>
    </row>
    <row r="13" spans="2:25">
      <c r="B13" s="19" t="s">
        <v>28</v>
      </c>
      <c r="C13" s="12">
        <v>1798</v>
      </c>
      <c r="D13" s="13">
        <v>9573</v>
      </c>
      <c r="E13" s="13">
        <v>30358</v>
      </c>
      <c r="F13" s="13">
        <v>41729</v>
      </c>
      <c r="G13" s="20">
        <f t="shared" si="0"/>
        <v>4.3087541038606245</v>
      </c>
      <c r="H13" s="20">
        <f t="shared" si="1"/>
        <v>22.940880442857484</v>
      </c>
      <c r="I13" s="20">
        <f t="shared" si="2"/>
        <v>72.750365453281887</v>
      </c>
      <c r="J13" s="12">
        <v>10970</v>
      </c>
      <c r="K13" s="13">
        <v>10086</v>
      </c>
      <c r="L13" s="13">
        <v>108488</v>
      </c>
      <c r="M13" s="13">
        <v>129544</v>
      </c>
      <c r="N13" s="20">
        <f t="shared" si="3"/>
        <v>8.4681652565923553</v>
      </c>
      <c r="O13" s="20">
        <f t="shared" si="4"/>
        <v>7.7857716297165442</v>
      </c>
      <c r="P13" s="20">
        <f t="shared" si="5"/>
        <v>83.746063113691108</v>
      </c>
      <c r="Q13" s="12">
        <v>12768</v>
      </c>
      <c r="R13" s="13">
        <v>19659</v>
      </c>
      <c r="S13" s="13">
        <v>138846</v>
      </c>
      <c r="T13" s="31">
        <v>171273</v>
      </c>
      <c r="U13" s="20">
        <f t="shared" si="6"/>
        <v>7.454765199418472</v>
      </c>
      <c r="V13" s="20">
        <f t="shared" si="7"/>
        <v>11.478166436040707</v>
      </c>
      <c r="W13" s="20">
        <f t="shared" si="8"/>
        <v>81.067068364540816</v>
      </c>
      <c r="Y13" s="7"/>
    </row>
    <row r="14" spans="2:25">
      <c r="B14" s="15" t="s">
        <v>29</v>
      </c>
      <c r="C14" s="16" t="s">
        <v>48</v>
      </c>
      <c r="D14" s="17" t="s">
        <v>48</v>
      </c>
      <c r="E14" s="17">
        <v>17614</v>
      </c>
      <c r="F14" s="17">
        <v>17911</v>
      </c>
      <c r="G14" s="18" t="s">
        <v>48</v>
      </c>
      <c r="H14" s="18" t="s">
        <v>48</v>
      </c>
      <c r="I14" s="18">
        <f t="shared" si="2"/>
        <v>98.341801127798561</v>
      </c>
      <c r="J14" s="16" t="s">
        <v>48</v>
      </c>
      <c r="K14" s="17" t="s">
        <v>48</v>
      </c>
      <c r="L14" s="17">
        <v>36456</v>
      </c>
      <c r="M14" s="17">
        <v>38342</v>
      </c>
      <c r="N14" s="18" t="s">
        <v>48</v>
      </c>
      <c r="O14" s="18" t="s">
        <v>48</v>
      </c>
      <c r="P14" s="18">
        <f t="shared" si="5"/>
        <v>95.0811120963956</v>
      </c>
      <c r="Q14" s="16">
        <v>832</v>
      </c>
      <c r="R14" s="17">
        <v>1351</v>
      </c>
      <c r="S14" s="17">
        <v>54070</v>
      </c>
      <c r="T14" s="32">
        <v>56253</v>
      </c>
      <c r="U14" s="18">
        <f t="shared" si="6"/>
        <v>1.4790322293922102</v>
      </c>
      <c r="V14" s="18">
        <f t="shared" si="7"/>
        <v>2.401649689794322</v>
      </c>
      <c r="W14" s="18">
        <f t="shared" si="8"/>
        <v>96.119318080813471</v>
      </c>
      <c r="Y14" s="7"/>
    </row>
    <row r="15" spans="2:25">
      <c r="B15" s="19" t="s">
        <v>30</v>
      </c>
      <c r="C15" s="12">
        <v>2311</v>
      </c>
      <c r="D15" s="13">
        <v>13058</v>
      </c>
      <c r="E15" s="13">
        <v>36533</v>
      </c>
      <c r="F15" s="13">
        <v>51902</v>
      </c>
      <c r="G15" s="20">
        <f t="shared" si="0"/>
        <v>4.4526222496242918</v>
      </c>
      <c r="H15" s="20">
        <f t="shared" si="1"/>
        <v>25.158953412199914</v>
      </c>
      <c r="I15" s="20">
        <f t="shared" si="2"/>
        <v>70.388424338175795</v>
      </c>
      <c r="J15" s="12">
        <v>42632</v>
      </c>
      <c r="K15" s="13">
        <v>29733</v>
      </c>
      <c r="L15" s="13">
        <v>121714</v>
      </c>
      <c r="M15" s="13">
        <v>194079</v>
      </c>
      <c r="N15" s="20">
        <f t="shared" si="3"/>
        <v>21.966312687101645</v>
      </c>
      <c r="O15" s="20">
        <f t="shared" si="4"/>
        <v>15.320050082698282</v>
      </c>
      <c r="P15" s="20">
        <f t="shared" si="5"/>
        <v>62.713637230200071</v>
      </c>
      <c r="Q15" s="12">
        <v>44943</v>
      </c>
      <c r="R15" s="13">
        <v>42791</v>
      </c>
      <c r="S15" s="13">
        <v>158247</v>
      </c>
      <c r="T15" s="31">
        <v>245981</v>
      </c>
      <c r="U15" s="20">
        <f t="shared" si="6"/>
        <v>18.270923363999657</v>
      </c>
      <c r="V15" s="20">
        <f t="shared" si="7"/>
        <v>17.396059045210809</v>
      </c>
      <c r="W15" s="20">
        <f t="shared" si="8"/>
        <v>64.333017590789538</v>
      </c>
      <c r="Y15" s="7"/>
    </row>
    <row r="16" spans="2:25">
      <c r="B16" s="15" t="s">
        <v>31</v>
      </c>
      <c r="C16" s="16">
        <v>2346</v>
      </c>
      <c r="D16" s="17">
        <v>15530</v>
      </c>
      <c r="E16" s="17">
        <v>60916</v>
      </c>
      <c r="F16" s="17">
        <v>78792</v>
      </c>
      <c r="G16" s="18">
        <f t="shared" si="0"/>
        <v>2.977459640572647</v>
      </c>
      <c r="H16" s="18">
        <f t="shared" si="1"/>
        <v>19.710122855112193</v>
      </c>
      <c r="I16" s="18">
        <f t="shared" si="2"/>
        <v>77.312417504315164</v>
      </c>
      <c r="J16" s="16">
        <v>32971</v>
      </c>
      <c r="K16" s="17">
        <v>40107</v>
      </c>
      <c r="L16" s="17">
        <v>261297</v>
      </c>
      <c r="M16" s="17">
        <v>334375</v>
      </c>
      <c r="N16" s="18">
        <f t="shared" si="3"/>
        <v>9.8604859813084111</v>
      </c>
      <c r="O16" s="18">
        <f t="shared" si="4"/>
        <v>11.994616822429906</v>
      </c>
      <c r="P16" s="18">
        <f t="shared" si="5"/>
        <v>78.144897196261681</v>
      </c>
      <c r="Q16" s="16">
        <v>35317</v>
      </c>
      <c r="R16" s="17">
        <v>55637</v>
      </c>
      <c r="S16" s="17">
        <v>322213</v>
      </c>
      <c r="T16" s="32">
        <v>413167</v>
      </c>
      <c r="U16" s="18">
        <f t="shared" si="6"/>
        <v>8.5478753143402066</v>
      </c>
      <c r="V16" s="18">
        <f t="shared" si="7"/>
        <v>13.46598348851675</v>
      </c>
      <c r="W16" s="18">
        <f t="shared" si="8"/>
        <v>77.986141197143041</v>
      </c>
      <c r="Y16" s="7"/>
    </row>
    <row r="17" spans="2:25">
      <c r="B17" s="19" t="s">
        <v>32</v>
      </c>
      <c r="C17" s="12">
        <v>1131</v>
      </c>
      <c r="D17" s="13">
        <v>4175</v>
      </c>
      <c r="E17" s="13">
        <v>21902</v>
      </c>
      <c r="F17" s="13">
        <v>27208</v>
      </c>
      <c r="G17" s="20">
        <f t="shared" si="0"/>
        <v>4.1568656277565426</v>
      </c>
      <c r="H17" s="20">
        <f t="shared" si="1"/>
        <v>15.344751543663628</v>
      </c>
      <c r="I17" s="20">
        <f t="shared" si="2"/>
        <v>80.498382828579835</v>
      </c>
      <c r="J17" s="12">
        <v>8932</v>
      </c>
      <c r="K17" s="13">
        <v>9261</v>
      </c>
      <c r="L17" s="13">
        <v>77274</v>
      </c>
      <c r="M17" s="13">
        <v>95467</v>
      </c>
      <c r="N17" s="20">
        <f t="shared" si="3"/>
        <v>9.3561125834057837</v>
      </c>
      <c r="O17" s="20">
        <f t="shared" si="4"/>
        <v>9.7007342851456517</v>
      </c>
      <c r="P17" s="20">
        <f t="shared" si="5"/>
        <v>80.943153131448568</v>
      </c>
      <c r="Q17" s="12">
        <v>10063</v>
      </c>
      <c r="R17" s="13">
        <v>13436</v>
      </c>
      <c r="S17" s="13">
        <v>99176</v>
      </c>
      <c r="T17" s="31">
        <v>122675</v>
      </c>
      <c r="U17" s="20">
        <f t="shared" si="6"/>
        <v>8.2029753413490933</v>
      </c>
      <c r="V17" s="20">
        <f t="shared" si="7"/>
        <v>10.952516812716528</v>
      </c>
      <c r="W17" s="20">
        <f t="shared" si="8"/>
        <v>80.844507845934373</v>
      </c>
      <c r="Y17" s="7"/>
    </row>
    <row r="18" spans="2:25">
      <c r="B18" s="15" t="s">
        <v>33</v>
      </c>
      <c r="C18" s="16">
        <v>271</v>
      </c>
      <c r="D18" s="17">
        <v>1105</v>
      </c>
      <c r="E18" s="17">
        <v>4306</v>
      </c>
      <c r="F18" s="17">
        <v>5682</v>
      </c>
      <c r="G18" s="18">
        <f t="shared" si="0"/>
        <v>4.7694473776839139</v>
      </c>
      <c r="H18" s="18">
        <f t="shared" si="1"/>
        <v>19.447377683914116</v>
      </c>
      <c r="I18" s="18">
        <f t="shared" si="2"/>
        <v>75.78317493840197</v>
      </c>
      <c r="J18" s="16">
        <v>986</v>
      </c>
      <c r="K18" s="17">
        <v>1079</v>
      </c>
      <c r="L18" s="17">
        <v>13555</v>
      </c>
      <c r="M18" s="17">
        <v>15620</v>
      </c>
      <c r="N18" s="18">
        <f t="shared" si="3"/>
        <v>6.3124199743918057</v>
      </c>
      <c r="O18" s="18">
        <f t="shared" si="4"/>
        <v>6.9078104993597949</v>
      </c>
      <c r="P18" s="18">
        <f t="shared" si="5"/>
        <v>86.779769526248401</v>
      </c>
      <c r="Q18" s="16">
        <v>1257</v>
      </c>
      <c r="R18" s="17">
        <v>2184</v>
      </c>
      <c r="S18" s="17">
        <v>17861</v>
      </c>
      <c r="T18" s="32">
        <v>21302</v>
      </c>
      <c r="U18" s="18">
        <f t="shared" si="6"/>
        <v>5.9008543798704345</v>
      </c>
      <c r="V18" s="18">
        <f t="shared" si="7"/>
        <v>10.252558445216412</v>
      </c>
      <c r="W18" s="18">
        <f t="shared" si="8"/>
        <v>83.846587174913154</v>
      </c>
      <c r="Y18" s="7"/>
    </row>
    <row r="19" spans="2:25">
      <c r="B19" s="19" t="s">
        <v>34</v>
      </c>
      <c r="C19" s="12">
        <v>93</v>
      </c>
      <c r="D19" s="13">
        <v>810</v>
      </c>
      <c r="E19" s="13">
        <v>42730</v>
      </c>
      <c r="F19" s="13">
        <v>43633</v>
      </c>
      <c r="G19" s="20">
        <f t="shared" si="0"/>
        <v>0.213141429651869</v>
      </c>
      <c r="H19" s="20">
        <f t="shared" si="1"/>
        <v>1.8563930969678912</v>
      </c>
      <c r="I19" s="20">
        <f t="shared" si="2"/>
        <v>97.930465473380238</v>
      </c>
      <c r="J19" s="12">
        <v>2097</v>
      </c>
      <c r="K19" s="13">
        <v>2510</v>
      </c>
      <c r="L19" s="13">
        <v>86218</v>
      </c>
      <c r="M19" s="13">
        <v>90825</v>
      </c>
      <c r="N19" s="20">
        <f t="shared" si="3"/>
        <v>2.3088356729975228</v>
      </c>
      <c r="O19" s="20">
        <f t="shared" si="4"/>
        <v>2.76355628956785</v>
      </c>
      <c r="P19" s="20">
        <f t="shared" si="5"/>
        <v>94.927608037434624</v>
      </c>
      <c r="Q19" s="12">
        <v>2190</v>
      </c>
      <c r="R19" s="13">
        <v>3320</v>
      </c>
      <c r="S19" s="13">
        <v>128948</v>
      </c>
      <c r="T19" s="31">
        <v>134458</v>
      </c>
      <c r="U19" s="20">
        <f t="shared" si="6"/>
        <v>1.6287613976111499</v>
      </c>
      <c r="V19" s="20">
        <f t="shared" si="7"/>
        <v>2.4691725297118805</v>
      </c>
      <c r="W19" s="20">
        <f t="shared" si="8"/>
        <v>95.902066072676973</v>
      </c>
      <c r="Y19" s="7"/>
    </row>
    <row r="20" spans="2:25">
      <c r="B20" s="15" t="s">
        <v>35</v>
      </c>
      <c r="C20" s="16">
        <v>82</v>
      </c>
      <c r="D20" s="17">
        <v>454</v>
      </c>
      <c r="E20" s="17">
        <v>24519</v>
      </c>
      <c r="F20" s="17">
        <v>25055</v>
      </c>
      <c r="G20" s="18">
        <f t="shared" si="0"/>
        <v>0.32727998403512271</v>
      </c>
      <c r="H20" s="18">
        <f t="shared" si="1"/>
        <v>1.8120135701456794</v>
      </c>
      <c r="I20" s="18">
        <f t="shared" si="2"/>
        <v>97.860706445819204</v>
      </c>
      <c r="J20" s="16">
        <v>1977</v>
      </c>
      <c r="K20" s="17">
        <v>1981</v>
      </c>
      <c r="L20" s="17">
        <v>42265</v>
      </c>
      <c r="M20" s="17">
        <v>46223</v>
      </c>
      <c r="N20" s="18">
        <f t="shared" si="3"/>
        <v>4.2770914912489451</v>
      </c>
      <c r="O20" s="18">
        <f t="shared" si="4"/>
        <v>4.2857451917876386</v>
      </c>
      <c r="P20" s="18">
        <f t="shared" si="5"/>
        <v>91.437163316963421</v>
      </c>
      <c r="Q20" s="16">
        <v>2059</v>
      </c>
      <c r="R20" s="17">
        <v>2435</v>
      </c>
      <c r="S20" s="17">
        <v>66784</v>
      </c>
      <c r="T20" s="32">
        <v>71278</v>
      </c>
      <c r="U20" s="18">
        <f t="shared" si="6"/>
        <v>2.8886893571649037</v>
      </c>
      <c r="V20" s="18">
        <f t="shared" si="7"/>
        <v>3.4162013524509667</v>
      </c>
      <c r="W20" s="18">
        <f t="shared" si="8"/>
        <v>93.695109290384124</v>
      </c>
      <c r="Y20" s="7"/>
    </row>
    <row r="21" spans="2:25">
      <c r="B21" s="19" t="s">
        <v>36</v>
      </c>
      <c r="C21" s="12">
        <v>1094</v>
      </c>
      <c r="D21" s="21">
        <v>5661</v>
      </c>
      <c r="E21" s="21">
        <v>11301</v>
      </c>
      <c r="F21" s="21">
        <v>18056</v>
      </c>
      <c r="G21" s="20">
        <f t="shared" si="0"/>
        <v>6.058927780239256</v>
      </c>
      <c r="H21" s="20">
        <f t="shared" si="1"/>
        <v>31.352459016393443</v>
      </c>
      <c r="I21" s="20">
        <f t="shared" si="2"/>
        <v>62.588613203367302</v>
      </c>
      <c r="J21" s="12">
        <v>11844</v>
      </c>
      <c r="K21" s="21">
        <v>8808</v>
      </c>
      <c r="L21" s="21">
        <v>35864</v>
      </c>
      <c r="M21" s="21">
        <v>56516</v>
      </c>
      <c r="N21" s="20">
        <f t="shared" si="3"/>
        <v>20.956897161865665</v>
      </c>
      <c r="O21" s="20">
        <f t="shared" si="4"/>
        <v>15.584967088965957</v>
      </c>
      <c r="P21" s="20">
        <f t="shared" si="5"/>
        <v>63.458135749168378</v>
      </c>
      <c r="Q21" s="12">
        <v>12938</v>
      </c>
      <c r="R21" s="21">
        <v>14469</v>
      </c>
      <c r="S21" s="21">
        <v>47165</v>
      </c>
      <c r="T21" s="33">
        <v>74572</v>
      </c>
      <c r="U21" s="20">
        <f t="shared" si="6"/>
        <v>17.349675481413936</v>
      </c>
      <c r="V21" s="20">
        <f t="shared" si="7"/>
        <v>19.402724883334226</v>
      </c>
      <c r="W21" s="20">
        <f t="shared" si="8"/>
        <v>63.247599635251838</v>
      </c>
      <c r="Y21" s="7"/>
    </row>
    <row r="22" spans="2:25">
      <c r="B22" s="22" t="s">
        <v>37</v>
      </c>
      <c r="C22" s="23" t="s">
        <v>48</v>
      </c>
      <c r="D22" s="17" t="s">
        <v>48</v>
      </c>
      <c r="E22" s="17">
        <v>24191</v>
      </c>
      <c r="F22" s="17">
        <v>24864</v>
      </c>
      <c r="G22" s="18" t="s">
        <v>48</v>
      </c>
      <c r="H22" s="18" t="s">
        <v>48</v>
      </c>
      <c r="I22" s="18">
        <f t="shared" si="2"/>
        <v>97.293275418275414</v>
      </c>
      <c r="J22" s="23" t="s">
        <v>48</v>
      </c>
      <c r="K22" s="17" t="s">
        <v>48</v>
      </c>
      <c r="L22" s="17">
        <v>45975</v>
      </c>
      <c r="M22" s="17">
        <v>49077</v>
      </c>
      <c r="N22" s="18" t="s">
        <v>48</v>
      </c>
      <c r="O22" s="18" t="s">
        <v>48</v>
      </c>
      <c r="P22" s="18">
        <f t="shared" si="5"/>
        <v>93.679320251849134</v>
      </c>
      <c r="Q22" s="23">
        <v>1477</v>
      </c>
      <c r="R22" s="17">
        <v>2298</v>
      </c>
      <c r="S22" s="17">
        <v>70166</v>
      </c>
      <c r="T22" s="32">
        <v>73941</v>
      </c>
      <c r="U22" s="18">
        <f t="shared" si="6"/>
        <v>1.9975385780554766</v>
      </c>
      <c r="V22" s="18">
        <f t="shared" si="7"/>
        <v>3.1078833123706739</v>
      </c>
      <c r="W22" s="18">
        <f t="shared" si="8"/>
        <v>94.894578109573843</v>
      </c>
      <c r="Y22" s="7"/>
    </row>
    <row r="23" spans="2:25">
      <c r="B23" s="24" t="s">
        <v>38</v>
      </c>
      <c r="C23" s="25">
        <v>639</v>
      </c>
      <c r="D23" s="25">
        <v>3715</v>
      </c>
      <c r="E23" s="25">
        <v>155456</v>
      </c>
      <c r="F23" s="25">
        <v>159810</v>
      </c>
      <c r="G23" s="26">
        <f t="shared" si="0"/>
        <v>0.39984982166322508</v>
      </c>
      <c r="H23" s="26">
        <f t="shared" si="1"/>
        <v>2.3246355046617859</v>
      </c>
      <c r="I23" s="26">
        <f t="shared" si="2"/>
        <v>97.275514673674991</v>
      </c>
      <c r="J23" s="25">
        <v>14169</v>
      </c>
      <c r="K23" s="25">
        <v>13834</v>
      </c>
      <c r="L23" s="25">
        <v>285093</v>
      </c>
      <c r="M23" s="25">
        <v>313096</v>
      </c>
      <c r="N23" s="26">
        <f t="shared" si="3"/>
        <v>4.525449063546005</v>
      </c>
      <c r="O23" s="26">
        <f t="shared" si="4"/>
        <v>4.4184531261977158</v>
      </c>
      <c r="P23" s="26">
        <f t="shared" si="5"/>
        <v>91.056097810256276</v>
      </c>
      <c r="Q23" s="25">
        <f>C23+J23</f>
        <v>14808</v>
      </c>
      <c r="R23" s="25">
        <f t="shared" ref="R23:T24" si="9">D23+K23</f>
        <v>17549</v>
      </c>
      <c r="S23" s="25">
        <f t="shared" si="9"/>
        <v>440549</v>
      </c>
      <c r="T23" s="25">
        <f t="shared" si="9"/>
        <v>472906</v>
      </c>
      <c r="U23" s="26">
        <f t="shared" si="6"/>
        <v>3.1312776746330138</v>
      </c>
      <c r="V23" s="26">
        <f t="shared" si="7"/>
        <v>3.7108854613813316</v>
      </c>
      <c r="W23" s="26">
        <f t="shared" si="8"/>
        <v>93.157836863985651</v>
      </c>
      <c r="Y23" s="7"/>
    </row>
    <row r="24" spans="2:25">
      <c r="B24" s="27" t="s">
        <v>39</v>
      </c>
      <c r="C24" s="12">
        <v>27483</v>
      </c>
      <c r="D24" s="12">
        <v>101736</v>
      </c>
      <c r="E24" s="12">
        <v>265692</v>
      </c>
      <c r="F24" s="12">
        <v>394911</v>
      </c>
      <c r="G24" s="20">
        <f t="shared" si="0"/>
        <v>6.9592895614454902</v>
      </c>
      <c r="H24" s="20">
        <f t="shared" si="1"/>
        <v>25.761753914173067</v>
      </c>
      <c r="I24" s="20">
        <f t="shared" si="2"/>
        <v>67.278956524381442</v>
      </c>
      <c r="J24" s="12">
        <v>238060</v>
      </c>
      <c r="K24" s="12">
        <v>178340</v>
      </c>
      <c r="L24" s="12">
        <v>943838</v>
      </c>
      <c r="M24" s="12">
        <v>1360238</v>
      </c>
      <c r="N24" s="20">
        <f t="shared" si="3"/>
        <v>17.501349028625874</v>
      </c>
      <c r="O24" s="20">
        <f t="shared" si="4"/>
        <v>13.11094087946374</v>
      </c>
      <c r="P24" s="20">
        <f t="shared" si="5"/>
        <v>69.387710091910392</v>
      </c>
      <c r="Q24" s="12">
        <f>C24+J24</f>
        <v>265543</v>
      </c>
      <c r="R24" s="12">
        <f t="shared" si="9"/>
        <v>280076</v>
      </c>
      <c r="S24" s="12">
        <f t="shared" si="9"/>
        <v>1209530</v>
      </c>
      <c r="T24" s="12">
        <f t="shared" si="9"/>
        <v>1755149</v>
      </c>
      <c r="U24" s="20">
        <f t="shared" si="6"/>
        <v>15.129370782765452</v>
      </c>
      <c r="V24" s="20">
        <f t="shared" si="7"/>
        <v>15.957391651648948</v>
      </c>
      <c r="W24" s="20">
        <f t="shared" si="8"/>
        <v>68.913237565585604</v>
      </c>
      <c r="Y24" s="7"/>
    </row>
    <row r="25" spans="2:25">
      <c r="B25" s="28" t="s">
        <v>40</v>
      </c>
      <c r="C25" s="29">
        <v>28122</v>
      </c>
      <c r="D25" s="29">
        <v>105451</v>
      </c>
      <c r="E25" s="29">
        <v>421148</v>
      </c>
      <c r="F25" s="29">
        <v>554721</v>
      </c>
      <c r="G25" s="30">
        <f t="shared" si="0"/>
        <v>5.0695755163406471</v>
      </c>
      <c r="H25" s="30">
        <f t="shared" si="1"/>
        <v>19.009736426059227</v>
      </c>
      <c r="I25" s="30">
        <f t="shared" si="2"/>
        <v>75.920688057600131</v>
      </c>
      <c r="J25" s="29">
        <v>252229</v>
      </c>
      <c r="K25" s="29">
        <v>192174</v>
      </c>
      <c r="L25" s="29">
        <v>1228931</v>
      </c>
      <c r="M25" s="29">
        <v>1673334</v>
      </c>
      <c r="N25" s="30">
        <f t="shared" si="3"/>
        <v>15.073440209784778</v>
      </c>
      <c r="O25" s="30">
        <f t="shared" si="4"/>
        <v>11.484497416534893</v>
      </c>
      <c r="P25" s="30">
        <f t="shared" si="5"/>
        <v>73.442062373680329</v>
      </c>
      <c r="Q25" s="29">
        <f>SUM(Q7:Q22)</f>
        <v>280351</v>
      </c>
      <c r="R25" s="29">
        <f t="shared" ref="R25:T25" si="10">SUM(R7:R22)</f>
        <v>297625</v>
      </c>
      <c r="S25" s="29">
        <f t="shared" si="10"/>
        <v>1650079</v>
      </c>
      <c r="T25" s="29">
        <f t="shared" si="10"/>
        <v>2228055</v>
      </c>
      <c r="U25" s="30">
        <f t="shared" si="6"/>
        <v>12.582768378698013</v>
      </c>
      <c r="V25" s="30">
        <f t="shared" si="7"/>
        <v>13.358063423030401</v>
      </c>
      <c r="W25" s="30">
        <f t="shared" si="8"/>
        <v>74.059168198271593</v>
      </c>
      <c r="Y25" s="7"/>
    </row>
    <row r="26" spans="2:25">
      <c r="B26" s="3" t="s">
        <v>49</v>
      </c>
      <c r="Q26" s="4"/>
      <c r="R26" s="4"/>
      <c r="S26" s="4"/>
      <c r="T26" s="4"/>
      <c r="Y26" s="4"/>
    </row>
    <row r="27" spans="2:25" ht="120" customHeight="1">
      <c r="B27" s="52" t="s">
        <v>41</v>
      </c>
      <c r="C27" s="52"/>
      <c r="D27" s="52"/>
      <c r="E27" s="52"/>
      <c r="F27" s="52"/>
      <c r="G27" s="52"/>
      <c r="H27" s="52"/>
      <c r="I27" s="52"/>
      <c r="J27" s="52"/>
      <c r="K27" s="52"/>
      <c r="L27" s="52"/>
      <c r="M27" s="52"/>
      <c r="N27" s="52"/>
      <c r="O27" s="52"/>
      <c r="P27" s="52"/>
      <c r="Q27" s="52"/>
      <c r="R27" s="52"/>
      <c r="S27" s="52"/>
      <c r="T27" s="52"/>
      <c r="U27" s="52"/>
      <c r="V27" s="52"/>
      <c r="W27" s="52"/>
    </row>
    <row r="28" spans="2:25">
      <c r="B28" s="36" t="s">
        <v>42</v>
      </c>
      <c r="C28" s="35"/>
      <c r="D28" s="35"/>
      <c r="E28" s="35"/>
      <c r="F28" s="35"/>
      <c r="G28" s="35"/>
      <c r="H28" s="35"/>
      <c r="I28" s="35"/>
      <c r="J28" s="35"/>
      <c r="K28" s="35"/>
      <c r="L28" s="35"/>
      <c r="M28" s="35"/>
      <c r="N28" s="35"/>
      <c r="O28" s="35"/>
      <c r="P28" s="35"/>
      <c r="Q28" s="35"/>
      <c r="R28" s="35"/>
      <c r="S28" s="35"/>
      <c r="T28" s="35"/>
      <c r="U28" s="35"/>
      <c r="V28" s="35"/>
      <c r="W28" s="35"/>
    </row>
    <row r="29" spans="2:25">
      <c r="B29" s="3" t="s">
        <v>50</v>
      </c>
      <c r="C29" s="4"/>
      <c r="D29" s="4"/>
      <c r="E29" s="4"/>
      <c r="F29" s="4"/>
      <c r="J29" s="4"/>
      <c r="K29" s="4"/>
      <c r="L29" s="4"/>
      <c r="M29" s="4"/>
    </row>
    <row r="30" spans="2:25">
      <c r="C30" s="4"/>
      <c r="D30" s="4"/>
      <c r="E30" s="4"/>
      <c r="F30" s="4"/>
      <c r="J30" s="4"/>
      <c r="K30" s="4"/>
      <c r="L30" s="4"/>
      <c r="M30" s="4"/>
    </row>
    <row r="31" spans="2:25">
      <c r="C31" s="4"/>
      <c r="D31" s="4"/>
      <c r="E31" s="4"/>
      <c r="F31" s="4"/>
      <c r="J31" s="4"/>
      <c r="K31" s="4"/>
      <c r="L31" s="4"/>
      <c r="M31" s="4"/>
    </row>
    <row r="32" spans="2:25">
      <c r="C32" s="4"/>
      <c r="D32" s="4"/>
      <c r="E32" s="4"/>
      <c r="F32" s="4"/>
      <c r="J32" s="4"/>
      <c r="K32" s="4"/>
      <c r="L32" s="4"/>
      <c r="M32" s="4"/>
    </row>
    <row r="33" spans="3:13">
      <c r="E33" s="4"/>
      <c r="F33" s="4"/>
      <c r="L33" s="4"/>
      <c r="M33" s="4"/>
    </row>
    <row r="34" spans="3:13">
      <c r="E34" s="4"/>
      <c r="F34" s="4"/>
      <c r="L34" s="4"/>
      <c r="M34" s="4"/>
    </row>
    <row r="35" spans="3:13">
      <c r="E35" s="4"/>
      <c r="F35" s="4"/>
      <c r="L35" s="4"/>
      <c r="M35" s="4"/>
    </row>
    <row r="36" spans="3:13">
      <c r="E36" s="4"/>
      <c r="F36" s="4"/>
      <c r="L36" s="4"/>
      <c r="M36" s="4"/>
    </row>
    <row r="37" spans="3:13">
      <c r="E37" s="4"/>
      <c r="F37" s="4"/>
      <c r="L37" s="4"/>
      <c r="M37" s="4"/>
    </row>
    <row r="38" spans="3:13">
      <c r="E38" s="4"/>
      <c r="F38" s="4"/>
      <c r="L38" s="4"/>
      <c r="M38" s="4"/>
    </row>
    <row r="39" spans="3:13">
      <c r="E39" s="4"/>
      <c r="F39" s="4"/>
      <c r="L39" s="4"/>
      <c r="M39" s="4"/>
    </row>
    <row r="40" spans="3:13">
      <c r="E40" s="4"/>
      <c r="F40" s="4"/>
      <c r="L40" s="4"/>
      <c r="M40" s="4"/>
    </row>
    <row r="41" spans="3:13">
      <c r="E41" s="4"/>
      <c r="F41" s="4"/>
      <c r="L41" s="4"/>
      <c r="M41" s="4"/>
    </row>
    <row r="42" spans="3:13">
      <c r="E42" s="4"/>
      <c r="F42" s="4"/>
      <c r="L42" s="4"/>
      <c r="M42" s="4"/>
    </row>
    <row r="43" spans="3:13">
      <c r="E43" s="4"/>
      <c r="F43" s="4"/>
      <c r="L43" s="4"/>
      <c r="M43" s="4"/>
    </row>
    <row r="44" spans="3:13">
      <c r="E44" s="4"/>
      <c r="F44" s="4"/>
      <c r="L44" s="4"/>
      <c r="M44" s="4"/>
    </row>
    <row r="45" spans="3:13">
      <c r="E45" s="4"/>
      <c r="F45" s="4"/>
      <c r="L45" s="4"/>
      <c r="M45" s="4"/>
    </row>
    <row r="46" spans="3:13">
      <c r="C46" s="5"/>
      <c r="D46" s="6"/>
      <c r="E46" s="4"/>
      <c r="F46" s="4"/>
      <c r="L46" s="4"/>
      <c r="M46" s="4"/>
    </row>
    <row r="47" spans="3:13">
      <c r="C47" s="4"/>
      <c r="D47" s="4"/>
      <c r="E47" s="4"/>
      <c r="F47" s="4"/>
      <c r="J47" s="4"/>
      <c r="K47" s="4"/>
      <c r="L47" s="4"/>
      <c r="M47" s="4"/>
    </row>
    <row r="48" spans="3:13">
      <c r="C48" s="4"/>
      <c r="D48" s="4"/>
      <c r="E48" s="4"/>
      <c r="F48" s="4"/>
      <c r="J48" s="4"/>
      <c r="K48" s="4"/>
      <c r="L48" s="4"/>
      <c r="M48" s="4"/>
    </row>
    <row r="49" spans="3:13">
      <c r="C49" s="4"/>
      <c r="D49" s="4"/>
      <c r="E49" s="4"/>
      <c r="F49" s="4"/>
      <c r="J49" s="4"/>
      <c r="K49" s="4"/>
      <c r="L49" s="4"/>
      <c r="M49" s="4"/>
    </row>
    <row r="50" spans="3:13">
      <c r="C50" s="4"/>
      <c r="D50" s="4"/>
      <c r="E50" s="4"/>
      <c r="F50" s="4"/>
      <c r="J50" s="4"/>
      <c r="K50" s="4"/>
      <c r="L50" s="4"/>
      <c r="M50" s="4"/>
    </row>
    <row r="51" spans="3:13">
      <c r="C51" s="4"/>
      <c r="D51" s="4"/>
      <c r="E51" s="4"/>
      <c r="F51" s="4"/>
      <c r="J51" s="4"/>
      <c r="K51" s="4"/>
      <c r="L51" s="4"/>
      <c r="M51" s="4"/>
    </row>
    <row r="52" spans="3:13">
      <c r="C52" s="4"/>
      <c r="D52" s="4"/>
      <c r="E52" s="4"/>
      <c r="F52" s="4"/>
      <c r="J52" s="4"/>
      <c r="K52" s="4"/>
      <c r="L52" s="4"/>
      <c r="M52" s="4"/>
    </row>
    <row r="53" spans="3:13">
      <c r="C53" s="4"/>
      <c r="D53" s="4"/>
      <c r="E53" s="4"/>
      <c r="F53" s="4"/>
      <c r="J53" s="4"/>
      <c r="K53" s="4"/>
      <c r="L53" s="4"/>
      <c r="M53" s="4"/>
    </row>
    <row r="54" spans="3:13">
      <c r="C54" s="4"/>
      <c r="D54" s="4"/>
      <c r="E54" s="4"/>
      <c r="F54" s="4"/>
      <c r="J54" s="4"/>
      <c r="K54" s="4"/>
      <c r="L54" s="4"/>
      <c r="M54" s="4"/>
    </row>
    <row r="55" spans="3:13">
      <c r="C55" s="4"/>
      <c r="D55" s="4"/>
      <c r="E55" s="4"/>
      <c r="F55" s="4"/>
      <c r="J55" s="4"/>
      <c r="K55" s="4"/>
      <c r="L55" s="4"/>
      <c r="M55" s="4"/>
    </row>
    <row r="56" spans="3:13">
      <c r="C56" s="4"/>
      <c r="D56" s="4"/>
      <c r="E56" s="4"/>
      <c r="F56" s="4"/>
      <c r="J56" s="4"/>
      <c r="K56" s="4"/>
      <c r="L56" s="4"/>
      <c r="M56" s="4"/>
    </row>
    <row r="57" spans="3:13">
      <c r="C57" s="4"/>
      <c r="D57" s="4"/>
      <c r="E57" s="4"/>
      <c r="F57" s="4"/>
      <c r="J57" s="4"/>
      <c r="K57" s="4"/>
      <c r="L57" s="4"/>
      <c r="M57" s="4"/>
    </row>
    <row r="58" spans="3:13">
      <c r="C58" s="4"/>
      <c r="D58" s="4"/>
      <c r="E58" s="4"/>
      <c r="F58" s="4"/>
      <c r="J58" s="4"/>
      <c r="K58" s="4"/>
      <c r="L58" s="4"/>
      <c r="M58" s="4"/>
    </row>
    <row r="59" spans="3:13">
      <c r="C59" s="4"/>
      <c r="D59" s="4"/>
      <c r="E59" s="4"/>
      <c r="F59" s="4"/>
      <c r="J59" s="4"/>
      <c r="K59" s="4"/>
      <c r="L59" s="4"/>
      <c r="M59" s="4"/>
    </row>
    <row r="60" spans="3:13">
      <c r="C60" s="4"/>
      <c r="D60" s="4"/>
      <c r="E60" s="4"/>
      <c r="F60" s="4"/>
      <c r="J60" s="4"/>
      <c r="K60" s="4"/>
      <c r="L60" s="4"/>
      <c r="M60" s="4"/>
    </row>
    <row r="61" spans="3:13">
      <c r="C61" s="4"/>
      <c r="D61" s="4"/>
      <c r="E61" s="4"/>
      <c r="F61" s="4"/>
      <c r="J61" s="4"/>
      <c r="K61" s="4"/>
      <c r="L61" s="4"/>
      <c r="M61" s="4"/>
    </row>
    <row r="62" spans="3:13">
      <c r="C62" s="4"/>
      <c r="D62" s="4"/>
      <c r="E62" s="4"/>
      <c r="F62" s="4"/>
      <c r="J62" s="4"/>
      <c r="K62" s="4"/>
      <c r="L62" s="4"/>
      <c r="M62" s="4"/>
    </row>
    <row r="63" spans="3:13">
      <c r="C63" s="4"/>
      <c r="D63" s="4"/>
      <c r="E63" s="4"/>
      <c r="F63" s="4"/>
      <c r="J63" s="4"/>
      <c r="K63" s="4"/>
      <c r="L63" s="4"/>
      <c r="M63" s="4"/>
    </row>
  </sheetData>
  <mergeCells count="21">
    <mergeCell ref="G6:I6"/>
    <mergeCell ref="J6:M6"/>
    <mergeCell ref="N6:P6"/>
    <mergeCell ref="Q6:T6"/>
    <mergeCell ref="U6:W6"/>
    <mergeCell ref="B2:W2"/>
    <mergeCell ref="B27:W27"/>
    <mergeCell ref="C4:E4"/>
    <mergeCell ref="F4:F5"/>
    <mergeCell ref="G4:I4"/>
    <mergeCell ref="J4:L4"/>
    <mergeCell ref="M4:M5"/>
    <mergeCell ref="N4:P4"/>
    <mergeCell ref="Q4:S4"/>
    <mergeCell ref="T4:T5"/>
    <mergeCell ref="U4:W4"/>
    <mergeCell ref="B3:B6"/>
    <mergeCell ref="C3:I3"/>
    <mergeCell ref="J3:P3"/>
    <mergeCell ref="Q3:W3"/>
    <mergeCell ref="C6:F6"/>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33205-B471-4E85-B9CC-D9282FB2CB28}">
  <sheetPr published="0"/>
  <dimension ref="B2:W28"/>
  <sheetViews>
    <sheetView topLeftCell="A20" workbookViewId="0">
      <selection activeCell="B26" sqref="B26:W26"/>
    </sheetView>
  </sheetViews>
  <sheetFormatPr baseColWidth="10" defaultColWidth="10.5546875" defaultRowHeight="14.4"/>
  <cols>
    <col min="1" max="1" width="10.5546875" style="8"/>
    <col min="2" max="2" width="32.33203125" style="8" customWidth="1"/>
    <col min="3" max="23" width="15.88671875" style="8" customWidth="1"/>
    <col min="24" max="16384" width="10.5546875" style="8"/>
  </cols>
  <sheetData>
    <row r="2" spans="2:23" ht="15.6">
      <c r="B2" s="46" t="s">
        <v>9</v>
      </c>
      <c r="C2" s="46"/>
      <c r="D2" s="46"/>
      <c r="E2" s="46"/>
      <c r="F2" s="46"/>
      <c r="G2" s="46"/>
      <c r="H2" s="46"/>
      <c r="I2" s="46"/>
      <c r="J2" s="46"/>
      <c r="K2" s="46"/>
      <c r="L2" s="46"/>
      <c r="M2" s="46"/>
      <c r="N2" s="46"/>
      <c r="O2" s="46"/>
      <c r="P2" s="46"/>
      <c r="Q2" s="46"/>
      <c r="R2" s="46"/>
      <c r="S2" s="46"/>
      <c r="T2" s="46"/>
      <c r="U2" s="46"/>
      <c r="V2" s="46"/>
      <c r="W2" s="46"/>
    </row>
    <row r="3" spans="2:23">
      <c r="B3" s="53" t="s">
        <v>11</v>
      </c>
      <c r="C3" s="56" t="s">
        <v>12</v>
      </c>
      <c r="D3" s="48"/>
      <c r="E3" s="48"/>
      <c r="F3" s="48"/>
      <c r="G3" s="48"/>
      <c r="H3" s="48"/>
      <c r="I3" s="49"/>
      <c r="J3" s="56" t="s">
        <v>13</v>
      </c>
      <c r="K3" s="48"/>
      <c r="L3" s="48"/>
      <c r="M3" s="48"/>
      <c r="N3" s="48"/>
      <c r="O3" s="48"/>
      <c r="P3" s="49"/>
      <c r="Q3" s="56" t="s">
        <v>14</v>
      </c>
      <c r="R3" s="48"/>
      <c r="S3" s="48"/>
      <c r="T3" s="48"/>
      <c r="U3" s="48"/>
      <c r="V3" s="48"/>
      <c r="W3" s="49"/>
    </row>
    <row r="4" spans="2:23">
      <c r="B4" s="54"/>
      <c r="C4" s="47" t="s">
        <v>15</v>
      </c>
      <c r="D4" s="48"/>
      <c r="E4" s="49"/>
      <c r="F4" s="50" t="s">
        <v>16</v>
      </c>
      <c r="G4" s="47" t="s">
        <v>15</v>
      </c>
      <c r="H4" s="48"/>
      <c r="I4" s="49"/>
      <c r="J4" s="47" t="s">
        <v>15</v>
      </c>
      <c r="K4" s="48"/>
      <c r="L4" s="49"/>
      <c r="M4" s="50" t="s">
        <v>16</v>
      </c>
      <c r="N4" s="47" t="s">
        <v>15</v>
      </c>
      <c r="O4" s="48"/>
      <c r="P4" s="49"/>
      <c r="Q4" s="47" t="s">
        <v>15</v>
      </c>
      <c r="R4" s="48"/>
      <c r="S4" s="49"/>
      <c r="T4" s="50" t="s">
        <v>16</v>
      </c>
      <c r="U4" s="47" t="s">
        <v>15</v>
      </c>
      <c r="V4" s="48"/>
      <c r="W4" s="49"/>
    </row>
    <row r="5" spans="2:23" ht="28.8">
      <c r="B5" s="54"/>
      <c r="C5" s="37" t="s">
        <v>17</v>
      </c>
      <c r="D5" s="38" t="s">
        <v>18</v>
      </c>
      <c r="E5" s="37" t="s">
        <v>19</v>
      </c>
      <c r="F5" s="51"/>
      <c r="G5" s="37" t="s">
        <v>17</v>
      </c>
      <c r="H5" s="38" t="s">
        <v>18</v>
      </c>
      <c r="I5" s="37" t="s">
        <v>19</v>
      </c>
      <c r="J5" s="37" t="s">
        <v>17</v>
      </c>
      <c r="K5" s="38" t="s">
        <v>18</v>
      </c>
      <c r="L5" s="37" t="s">
        <v>19</v>
      </c>
      <c r="M5" s="51"/>
      <c r="N5" s="37" t="s">
        <v>17</v>
      </c>
      <c r="O5" s="38" t="s">
        <v>18</v>
      </c>
      <c r="P5" s="37" t="s">
        <v>19</v>
      </c>
      <c r="Q5" s="37" t="s">
        <v>17</v>
      </c>
      <c r="R5" s="38" t="s">
        <v>18</v>
      </c>
      <c r="S5" s="37" t="s">
        <v>19</v>
      </c>
      <c r="T5" s="51"/>
      <c r="U5" s="37" t="s">
        <v>17</v>
      </c>
      <c r="V5" s="38" t="s">
        <v>18</v>
      </c>
      <c r="W5" s="37" t="s">
        <v>19</v>
      </c>
    </row>
    <row r="6" spans="2:23">
      <c r="B6" s="55"/>
      <c r="C6" s="57" t="s">
        <v>20</v>
      </c>
      <c r="D6" s="58"/>
      <c r="E6" s="58"/>
      <c r="F6" s="58"/>
      <c r="G6" s="57" t="s">
        <v>21</v>
      </c>
      <c r="H6" s="58"/>
      <c r="I6" s="59"/>
      <c r="J6" s="57" t="s">
        <v>20</v>
      </c>
      <c r="K6" s="58"/>
      <c r="L6" s="58"/>
      <c r="M6" s="59"/>
      <c r="N6" s="57" t="s">
        <v>21</v>
      </c>
      <c r="O6" s="58"/>
      <c r="P6" s="59"/>
      <c r="Q6" s="57" t="s">
        <v>20</v>
      </c>
      <c r="R6" s="58"/>
      <c r="S6" s="58"/>
      <c r="T6" s="59"/>
      <c r="U6" s="57" t="s">
        <v>21</v>
      </c>
      <c r="V6" s="58"/>
      <c r="W6" s="59"/>
    </row>
    <row r="7" spans="2:23">
      <c r="B7" s="11" t="s">
        <v>22</v>
      </c>
      <c r="C7" s="12">
        <v>13441</v>
      </c>
      <c r="D7" s="13">
        <v>20821</v>
      </c>
      <c r="E7" s="13">
        <v>26988</v>
      </c>
      <c r="F7" s="13">
        <f>SUM(C7:E7)</f>
        <v>61250</v>
      </c>
      <c r="G7" s="14">
        <f t="shared" ref="G7:G22" si="0">C7*100/F7</f>
        <v>21.944489795918368</v>
      </c>
      <c r="H7" s="14">
        <f t="shared" ref="H7:H22" si="1">D7*100/F7</f>
        <v>33.993469387755106</v>
      </c>
      <c r="I7" s="14">
        <f t="shared" ref="I7:I25" si="2">E7*100/F7</f>
        <v>44.06204081632653</v>
      </c>
      <c r="J7" s="12">
        <v>60490</v>
      </c>
      <c r="K7" s="13">
        <v>32429</v>
      </c>
      <c r="L7" s="13">
        <v>114673</v>
      </c>
      <c r="M7" s="13">
        <f>SUM(J7:L7)</f>
        <v>207592</v>
      </c>
      <c r="N7" s="14">
        <f t="shared" ref="N7:N25" si="3">J7*100/M7</f>
        <v>29.138887818413043</v>
      </c>
      <c r="O7" s="14">
        <f t="shared" ref="O7:O25" si="4">K7*100/M7</f>
        <v>15.621507572546149</v>
      </c>
      <c r="P7" s="14">
        <f t="shared" ref="P7:P25" si="5">L7*100/M7</f>
        <v>55.239604609040811</v>
      </c>
      <c r="Q7" s="12">
        <f>C7+J7</f>
        <v>73931</v>
      </c>
      <c r="R7" s="13">
        <f t="shared" ref="R7:S22" si="6">D7+K7</f>
        <v>53250</v>
      </c>
      <c r="S7" s="13">
        <f t="shared" si="6"/>
        <v>141661</v>
      </c>
      <c r="T7" s="31">
        <f>SUM(Q7:S7)</f>
        <v>268842</v>
      </c>
      <c r="U7" s="14">
        <f t="shared" ref="U7:U22" si="7">Q7*100/T7</f>
        <v>27.499795418870562</v>
      </c>
      <c r="V7" s="14">
        <f t="shared" ref="V7:V22" si="8">R7*100/T7</f>
        <v>19.807172986363739</v>
      </c>
      <c r="W7" s="14">
        <f t="shared" ref="W7:W22" si="9">S7*100/T7</f>
        <v>52.693031594765699</v>
      </c>
    </row>
    <row r="8" spans="2:23">
      <c r="B8" s="15" t="s">
        <v>23</v>
      </c>
      <c r="C8" s="16">
        <v>4727</v>
      </c>
      <c r="D8" s="17">
        <v>22810</v>
      </c>
      <c r="E8" s="17">
        <v>50656</v>
      </c>
      <c r="F8" s="17">
        <f t="shared" ref="F8:F22" si="10">SUM(C8:E8)</f>
        <v>78193</v>
      </c>
      <c r="G8" s="18">
        <f t="shared" si="0"/>
        <v>6.0452981724706811</v>
      </c>
      <c r="H8" s="18">
        <f t="shared" si="1"/>
        <v>29.171409205427597</v>
      </c>
      <c r="I8" s="18">
        <f t="shared" si="2"/>
        <v>64.783292622101726</v>
      </c>
      <c r="J8" s="16">
        <v>47125</v>
      </c>
      <c r="K8" s="17">
        <v>39902</v>
      </c>
      <c r="L8" s="17">
        <v>184774</v>
      </c>
      <c r="M8" s="17">
        <f t="shared" ref="M8:M22" si="11">SUM(J8:L8)</f>
        <v>271801</v>
      </c>
      <c r="N8" s="18">
        <f t="shared" si="3"/>
        <v>17.338052472213125</v>
      </c>
      <c r="O8" s="18">
        <f t="shared" si="4"/>
        <v>14.680593522466804</v>
      </c>
      <c r="P8" s="18">
        <f t="shared" si="5"/>
        <v>67.981354005320071</v>
      </c>
      <c r="Q8" s="16">
        <f t="shared" ref="Q8:Q22" si="12">C8+J8</f>
        <v>51852</v>
      </c>
      <c r="R8" s="17">
        <f t="shared" si="6"/>
        <v>62712</v>
      </c>
      <c r="S8" s="17">
        <f t="shared" si="6"/>
        <v>235430</v>
      </c>
      <c r="T8" s="32">
        <f t="shared" ref="T8:T22" si="13">SUM(Q8:S8)</f>
        <v>349994</v>
      </c>
      <c r="U8" s="18">
        <f t="shared" si="7"/>
        <v>14.815111116190563</v>
      </c>
      <c r="V8" s="18">
        <f t="shared" si="8"/>
        <v>17.918021451796317</v>
      </c>
      <c r="W8" s="18">
        <f t="shared" si="9"/>
        <v>67.266867432013115</v>
      </c>
    </row>
    <row r="9" spans="2:23">
      <c r="B9" s="19" t="s">
        <v>24</v>
      </c>
      <c r="C9" s="12">
        <v>119</v>
      </c>
      <c r="D9" s="13">
        <v>816</v>
      </c>
      <c r="E9" s="13">
        <v>21353</v>
      </c>
      <c r="F9" s="13">
        <f t="shared" si="10"/>
        <v>22288</v>
      </c>
      <c r="G9" s="20">
        <f t="shared" si="0"/>
        <v>0.5339195979899497</v>
      </c>
      <c r="H9" s="20">
        <f t="shared" si="1"/>
        <v>3.6611629576453697</v>
      </c>
      <c r="I9" s="20">
        <f t="shared" si="2"/>
        <v>95.804917444364676</v>
      </c>
      <c r="J9" s="12">
        <v>4248</v>
      </c>
      <c r="K9" s="13">
        <v>3083</v>
      </c>
      <c r="L9" s="13">
        <v>26623</v>
      </c>
      <c r="M9" s="13">
        <f t="shared" si="11"/>
        <v>33954</v>
      </c>
      <c r="N9" s="20">
        <f t="shared" si="3"/>
        <v>12.51104435412617</v>
      </c>
      <c r="O9" s="20">
        <f t="shared" si="4"/>
        <v>9.0799316722624734</v>
      </c>
      <c r="P9" s="20">
        <f t="shared" si="5"/>
        <v>78.409023973611355</v>
      </c>
      <c r="Q9" s="12">
        <f t="shared" si="12"/>
        <v>4367</v>
      </c>
      <c r="R9" s="13">
        <f t="shared" si="6"/>
        <v>3899</v>
      </c>
      <c r="S9" s="13">
        <f t="shared" si="6"/>
        <v>47976</v>
      </c>
      <c r="T9" s="31">
        <f t="shared" si="13"/>
        <v>56242</v>
      </c>
      <c r="U9" s="20">
        <f t="shared" si="7"/>
        <v>7.7646598627360337</v>
      </c>
      <c r="V9" s="20">
        <f t="shared" si="8"/>
        <v>6.9325415170157534</v>
      </c>
      <c r="W9" s="20">
        <f t="shared" si="9"/>
        <v>85.302798620248211</v>
      </c>
    </row>
    <row r="10" spans="2:23">
      <c r="B10" s="15" t="s">
        <v>25</v>
      </c>
      <c r="C10" s="16">
        <v>92</v>
      </c>
      <c r="D10" s="17">
        <v>505</v>
      </c>
      <c r="E10" s="17">
        <v>24643</v>
      </c>
      <c r="F10" s="17">
        <f t="shared" si="10"/>
        <v>25240</v>
      </c>
      <c r="G10" s="18">
        <f t="shared" si="0"/>
        <v>0.36450079239302696</v>
      </c>
      <c r="H10" s="18">
        <f t="shared" si="1"/>
        <v>2.0007923930269413</v>
      </c>
      <c r="I10" s="18">
        <f t="shared" si="2"/>
        <v>97.634706814580028</v>
      </c>
      <c r="J10" s="16">
        <v>2609</v>
      </c>
      <c r="K10" s="17">
        <v>3063</v>
      </c>
      <c r="L10" s="17">
        <v>45606</v>
      </c>
      <c r="M10" s="17">
        <f t="shared" si="11"/>
        <v>51278</v>
      </c>
      <c r="N10" s="18">
        <f t="shared" si="3"/>
        <v>5.0879519482039077</v>
      </c>
      <c r="O10" s="18">
        <f t="shared" si="4"/>
        <v>5.9733218924295022</v>
      </c>
      <c r="P10" s="18">
        <f t="shared" si="5"/>
        <v>88.938726159366595</v>
      </c>
      <c r="Q10" s="16">
        <f t="shared" si="12"/>
        <v>2701</v>
      </c>
      <c r="R10" s="17">
        <f t="shared" si="6"/>
        <v>3568</v>
      </c>
      <c r="S10" s="17">
        <f t="shared" si="6"/>
        <v>70249</v>
      </c>
      <c r="T10" s="32">
        <f t="shared" si="13"/>
        <v>76518</v>
      </c>
      <c r="U10" s="18">
        <f t="shared" si="7"/>
        <v>3.5298883922737132</v>
      </c>
      <c r="V10" s="18">
        <f t="shared" si="8"/>
        <v>4.6629551216707181</v>
      </c>
      <c r="W10" s="18">
        <f t="shared" si="9"/>
        <v>91.807156486055575</v>
      </c>
    </row>
    <row r="11" spans="2:23">
      <c r="B11" s="19" t="s">
        <v>26</v>
      </c>
      <c r="C11" s="12">
        <v>691</v>
      </c>
      <c r="D11" s="13">
        <v>1415</v>
      </c>
      <c r="E11" s="13">
        <v>2156</v>
      </c>
      <c r="F11" s="13">
        <f t="shared" si="10"/>
        <v>4262</v>
      </c>
      <c r="G11" s="20">
        <f t="shared" si="0"/>
        <v>16.2130455185359</v>
      </c>
      <c r="H11" s="20">
        <f t="shared" si="1"/>
        <v>33.200375410605346</v>
      </c>
      <c r="I11" s="20">
        <f t="shared" si="2"/>
        <v>50.586579070858754</v>
      </c>
      <c r="J11" s="12">
        <v>3021</v>
      </c>
      <c r="K11" s="13">
        <v>2042</v>
      </c>
      <c r="L11" s="13">
        <v>8010</v>
      </c>
      <c r="M11" s="13">
        <f t="shared" si="11"/>
        <v>13073</v>
      </c>
      <c r="N11" s="20">
        <f t="shared" si="3"/>
        <v>23.108697315076878</v>
      </c>
      <c r="O11" s="20">
        <f t="shared" si="4"/>
        <v>15.619980111680563</v>
      </c>
      <c r="P11" s="20">
        <f t="shared" si="5"/>
        <v>61.271322573242564</v>
      </c>
      <c r="Q11" s="12">
        <f t="shared" si="12"/>
        <v>3712</v>
      </c>
      <c r="R11" s="13">
        <f t="shared" si="6"/>
        <v>3457</v>
      </c>
      <c r="S11" s="13">
        <f t="shared" si="6"/>
        <v>10166</v>
      </c>
      <c r="T11" s="31">
        <f t="shared" si="13"/>
        <v>17335</v>
      </c>
      <c r="U11" s="20">
        <f t="shared" si="7"/>
        <v>21.413325641765216</v>
      </c>
      <c r="V11" s="20">
        <f t="shared" si="8"/>
        <v>19.942313239111623</v>
      </c>
      <c r="W11" s="20">
        <f t="shared" si="9"/>
        <v>58.644361119123161</v>
      </c>
    </row>
    <row r="12" spans="2:23">
      <c r="B12" s="15" t="s">
        <v>27</v>
      </c>
      <c r="C12" s="16">
        <v>586</v>
      </c>
      <c r="D12" s="17">
        <v>2398</v>
      </c>
      <c r="E12" s="17">
        <v>17764</v>
      </c>
      <c r="F12" s="17">
        <f t="shared" si="10"/>
        <v>20748</v>
      </c>
      <c r="G12" s="18">
        <f t="shared" si="0"/>
        <v>2.8243686138422981</v>
      </c>
      <c r="H12" s="18">
        <f t="shared" si="1"/>
        <v>11.557740505108926</v>
      </c>
      <c r="I12" s="18">
        <f t="shared" si="2"/>
        <v>85.61789088104878</v>
      </c>
      <c r="J12" s="16">
        <v>7182</v>
      </c>
      <c r="K12" s="17">
        <v>3657</v>
      </c>
      <c r="L12" s="17">
        <v>25232</v>
      </c>
      <c r="M12" s="17">
        <f t="shared" si="11"/>
        <v>36071</v>
      </c>
      <c r="N12" s="18">
        <f t="shared" si="3"/>
        <v>19.910731612652825</v>
      </c>
      <c r="O12" s="18">
        <f t="shared" si="4"/>
        <v>10.138338277286463</v>
      </c>
      <c r="P12" s="18">
        <f t="shared" si="5"/>
        <v>69.95093011006071</v>
      </c>
      <c r="Q12" s="16">
        <f t="shared" si="12"/>
        <v>7768</v>
      </c>
      <c r="R12" s="17">
        <f t="shared" si="6"/>
        <v>6055</v>
      </c>
      <c r="S12" s="17">
        <f t="shared" si="6"/>
        <v>42996</v>
      </c>
      <c r="T12" s="32">
        <f t="shared" si="13"/>
        <v>56819</v>
      </c>
      <c r="U12" s="18">
        <f t="shared" si="7"/>
        <v>13.671483130642919</v>
      </c>
      <c r="V12" s="18">
        <f t="shared" si="8"/>
        <v>10.656646544289762</v>
      </c>
      <c r="W12" s="18">
        <f t="shared" si="9"/>
        <v>75.671870325067317</v>
      </c>
    </row>
    <row r="13" spans="2:23">
      <c r="B13" s="19" t="s">
        <v>28</v>
      </c>
      <c r="C13" s="12">
        <v>1882</v>
      </c>
      <c r="D13" s="13">
        <v>9561</v>
      </c>
      <c r="E13" s="13">
        <v>28428</v>
      </c>
      <c r="F13" s="13">
        <f t="shared" si="10"/>
        <v>39871</v>
      </c>
      <c r="G13" s="20">
        <f t="shared" si="0"/>
        <v>4.7202227182664096</v>
      </c>
      <c r="H13" s="20">
        <f t="shared" si="1"/>
        <v>23.979834967771062</v>
      </c>
      <c r="I13" s="20">
        <f t="shared" si="2"/>
        <v>71.299942313962532</v>
      </c>
      <c r="J13" s="12">
        <v>10517</v>
      </c>
      <c r="K13" s="13">
        <v>10515</v>
      </c>
      <c r="L13" s="13">
        <v>106568</v>
      </c>
      <c r="M13" s="13">
        <f t="shared" si="11"/>
        <v>127600</v>
      </c>
      <c r="N13" s="20">
        <f t="shared" si="3"/>
        <v>8.2421630094043881</v>
      </c>
      <c r="O13" s="20">
        <f t="shared" si="4"/>
        <v>8.2405956112852667</v>
      </c>
      <c r="P13" s="20">
        <f t="shared" si="5"/>
        <v>83.517241379310349</v>
      </c>
      <c r="Q13" s="12">
        <f t="shared" si="12"/>
        <v>12399</v>
      </c>
      <c r="R13" s="13">
        <f t="shared" si="6"/>
        <v>20076</v>
      </c>
      <c r="S13" s="13">
        <f t="shared" si="6"/>
        <v>134996</v>
      </c>
      <c r="T13" s="31">
        <f t="shared" si="13"/>
        <v>167471</v>
      </c>
      <c r="U13" s="20">
        <f t="shared" si="7"/>
        <v>7.4036698891151307</v>
      </c>
      <c r="V13" s="20">
        <f t="shared" si="8"/>
        <v>11.987747132339331</v>
      </c>
      <c r="W13" s="20">
        <f t="shared" si="9"/>
        <v>80.608582978545542</v>
      </c>
    </row>
    <row r="14" spans="2:23">
      <c r="B14" s="15" t="s">
        <v>29</v>
      </c>
      <c r="C14" s="16">
        <v>28</v>
      </c>
      <c r="D14" s="17">
        <v>357</v>
      </c>
      <c r="E14" s="17">
        <v>17360</v>
      </c>
      <c r="F14" s="17">
        <f t="shared" si="10"/>
        <v>17745</v>
      </c>
      <c r="G14" s="18">
        <f t="shared" si="0"/>
        <v>0.15779092702169625</v>
      </c>
      <c r="H14" s="18">
        <f t="shared" si="1"/>
        <v>2.0118343195266273</v>
      </c>
      <c r="I14" s="18">
        <f t="shared" si="2"/>
        <v>97.830374753451679</v>
      </c>
      <c r="J14" s="16">
        <v>732</v>
      </c>
      <c r="K14" s="17">
        <v>817</v>
      </c>
      <c r="L14" s="17">
        <v>35365</v>
      </c>
      <c r="M14" s="17">
        <f t="shared" si="11"/>
        <v>36914</v>
      </c>
      <c r="N14" s="18">
        <f t="shared" si="3"/>
        <v>1.982987484423254</v>
      </c>
      <c r="O14" s="18">
        <f t="shared" si="4"/>
        <v>2.2132524245543697</v>
      </c>
      <c r="P14" s="18">
        <f t="shared" si="5"/>
        <v>95.803760091022383</v>
      </c>
      <c r="Q14" s="16">
        <f t="shared" si="12"/>
        <v>760</v>
      </c>
      <c r="R14" s="17">
        <f t="shared" si="6"/>
        <v>1174</v>
      </c>
      <c r="S14" s="17">
        <f t="shared" si="6"/>
        <v>52725</v>
      </c>
      <c r="T14" s="32">
        <f t="shared" si="13"/>
        <v>54659</v>
      </c>
      <c r="U14" s="18">
        <f t="shared" si="7"/>
        <v>1.3904389030168864</v>
      </c>
      <c r="V14" s="18">
        <f t="shared" si="8"/>
        <v>2.1478622001866117</v>
      </c>
      <c r="W14" s="18">
        <f t="shared" si="9"/>
        <v>96.461698896796506</v>
      </c>
    </row>
    <row r="15" spans="2:23">
      <c r="B15" s="19" t="s">
        <v>30</v>
      </c>
      <c r="C15" s="12">
        <v>2017</v>
      </c>
      <c r="D15" s="13">
        <v>11863</v>
      </c>
      <c r="E15" s="13">
        <v>35180</v>
      </c>
      <c r="F15" s="13">
        <f t="shared" si="10"/>
        <v>49060</v>
      </c>
      <c r="G15" s="20">
        <f t="shared" si="0"/>
        <v>4.1112922951487976</v>
      </c>
      <c r="H15" s="20">
        <f t="shared" si="1"/>
        <v>24.1805951895638</v>
      </c>
      <c r="I15" s="20">
        <f t="shared" si="2"/>
        <v>71.708112515287397</v>
      </c>
      <c r="J15" s="12">
        <v>41661</v>
      </c>
      <c r="K15" s="13">
        <v>29383</v>
      </c>
      <c r="L15" s="13">
        <v>116584</v>
      </c>
      <c r="M15" s="13">
        <f t="shared" si="11"/>
        <v>187628</v>
      </c>
      <c r="N15" s="20">
        <f t="shared" si="3"/>
        <v>22.204042040633595</v>
      </c>
      <c r="O15" s="20">
        <f t="shared" si="4"/>
        <v>15.660242607713135</v>
      </c>
      <c r="P15" s="20">
        <f t="shared" si="5"/>
        <v>62.135715351653275</v>
      </c>
      <c r="Q15" s="12">
        <f t="shared" si="12"/>
        <v>43678</v>
      </c>
      <c r="R15" s="13">
        <f t="shared" si="6"/>
        <v>41246</v>
      </c>
      <c r="S15" s="13">
        <f t="shared" si="6"/>
        <v>151764</v>
      </c>
      <c r="T15" s="31">
        <f t="shared" si="13"/>
        <v>236688</v>
      </c>
      <c r="U15" s="20">
        <f t="shared" si="7"/>
        <v>18.453829513959306</v>
      </c>
      <c r="V15" s="20">
        <f t="shared" si="8"/>
        <v>17.426316501047793</v>
      </c>
      <c r="W15" s="20">
        <f t="shared" si="9"/>
        <v>64.119853984992901</v>
      </c>
    </row>
    <row r="16" spans="2:23">
      <c r="B16" s="15" t="s">
        <v>31</v>
      </c>
      <c r="C16" s="16">
        <v>2297</v>
      </c>
      <c r="D16" s="17">
        <v>14093</v>
      </c>
      <c r="E16" s="17">
        <v>59328</v>
      </c>
      <c r="F16" s="17">
        <f t="shared" si="10"/>
        <v>75718</v>
      </c>
      <c r="G16" s="18">
        <f t="shared" si="0"/>
        <v>3.0336247655775379</v>
      </c>
      <c r="H16" s="18">
        <f t="shared" si="1"/>
        <v>18.612483161203414</v>
      </c>
      <c r="I16" s="18">
        <f t="shared" si="2"/>
        <v>78.353892073219043</v>
      </c>
      <c r="J16" s="16">
        <v>30357</v>
      </c>
      <c r="K16" s="17">
        <v>36895</v>
      </c>
      <c r="L16" s="17">
        <v>262493</v>
      </c>
      <c r="M16" s="17">
        <f t="shared" si="11"/>
        <v>329745</v>
      </c>
      <c r="N16" s="18">
        <f t="shared" si="3"/>
        <v>9.2062047946140204</v>
      </c>
      <c r="O16" s="18">
        <f t="shared" si="4"/>
        <v>11.188949036376593</v>
      </c>
      <c r="P16" s="18">
        <f t="shared" si="5"/>
        <v>79.604846169009392</v>
      </c>
      <c r="Q16" s="16">
        <f t="shared" si="12"/>
        <v>32654</v>
      </c>
      <c r="R16" s="17">
        <f t="shared" si="6"/>
        <v>50988</v>
      </c>
      <c r="S16" s="17">
        <f t="shared" si="6"/>
        <v>321821</v>
      </c>
      <c r="T16" s="32">
        <f t="shared" si="13"/>
        <v>405463</v>
      </c>
      <c r="U16" s="18">
        <f t="shared" si="7"/>
        <v>8.0535091981265854</v>
      </c>
      <c r="V16" s="18">
        <f t="shared" si="8"/>
        <v>12.575253475656226</v>
      </c>
      <c r="W16" s="18">
        <f t="shared" si="9"/>
        <v>79.371237326217184</v>
      </c>
    </row>
    <row r="17" spans="2:23">
      <c r="B17" s="19" t="s">
        <v>32</v>
      </c>
      <c r="C17" s="12">
        <v>1166</v>
      </c>
      <c r="D17" s="13">
        <v>4193</v>
      </c>
      <c r="E17" s="13">
        <v>21265</v>
      </c>
      <c r="F17" s="13">
        <f t="shared" si="10"/>
        <v>26624</v>
      </c>
      <c r="G17" s="20">
        <f t="shared" si="0"/>
        <v>4.3795072115384617</v>
      </c>
      <c r="H17" s="20">
        <f t="shared" si="1"/>
        <v>15.748948317307692</v>
      </c>
      <c r="I17" s="20">
        <f t="shared" si="2"/>
        <v>79.87154447115384</v>
      </c>
      <c r="J17" s="12">
        <v>9260</v>
      </c>
      <c r="K17" s="13">
        <v>8747</v>
      </c>
      <c r="L17" s="13">
        <v>74689</v>
      </c>
      <c r="M17" s="13">
        <f t="shared" si="11"/>
        <v>92696</v>
      </c>
      <c r="N17" s="20">
        <f t="shared" si="3"/>
        <v>9.9896435660654177</v>
      </c>
      <c r="O17" s="20">
        <f t="shared" si="4"/>
        <v>9.4362216276861997</v>
      </c>
      <c r="P17" s="20">
        <f t="shared" si="5"/>
        <v>80.574134806248381</v>
      </c>
      <c r="Q17" s="12">
        <f t="shared" si="12"/>
        <v>10426</v>
      </c>
      <c r="R17" s="13">
        <f t="shared" si="6"/>
        <v>12940</v>
      </c>
      <c r="S17" s="13">
        <f t="shared" si="6"/>
        <v>95954</v>
      </c>
      <c r="T17" s="31">
        <f t="shared" si="13"/>
        <v>119320</v>
      </c>
      <c r="U17" s="20">
        <f t="shared" si="7"/>
        <v>8.7378478042239358</v>
      </c>
      <c r="V17" s="20">
        <f t="shared" si="8"/>
        <v>10.844787127053301</v>
      </c>
      <c r="W17" s="20">
        <f t="shared" si="9"/>
        <v>80.417365068722759</v>
      </c>
    </row>
    <row r="18" spans="2:23">
      <c r="B18" s="15" t="s">
        <v>33</v>
      </c>
      <c r="C18" s="16">
        <v>310</v>
      </c>
      <c r="D18" s="17">
        <v>1264</v>
      </c>
      <c r="E18" s="17">
        <v>3751</v>
      </c>
      <c r="F18" s="17">
        <f t="shared" si="10"/>
        <v>5325</v>
      </c>
      <c r="G18" s="18">
        <f t="shared" si="0"/>
        <v>5.821596244131455</v>
      </c>
      <c r="H18" s="18">
        <f t="shared" si="1"/>
        <v>23.737089201877936</v>
      </c>
      <c r="I18" s="18">
        <f t="shared" si="2"/>
        <v>70.441314553990608</v>
      </c>
      <c r="J18" s="16">
        <v>1172</v>
      </c>
      <c r="K18" s="17">
        <v>1127</v>
      </c>
      <c r="L18" s="17">
        <v>13559</v>
      </c>
      <c r="M18" s="17">
        <f t="shared" si="11"/>
        <v>15858</v>
      </c>
      <c r="N18" s="18">
        <f t="shared" si="3"/>
        <v>7.3905914995585826</v>
      </c>
      <c r="O18" s="18">
        <f t="shared" si="4"/>
        <v>7.1068230546096611</v>
      </c>
      <c r="P18" s="18">
        <f t="shared" si="5"/>
        <v>85.502585445831755</v>
      </c>
      <c r="Q18" s="16">
        <f t="shared" si="12"/>
        <v>1482</v>
      </c>
      <c r="R18" s="17">
        <f t="shared" si="6"/>
        <v>2391</v>
      </c>
      <c r="S18" s="17">
        <f t="shared" si="6"/>
        <v>17310</v>
      </c>
      <c r="T18" s="32">
        <f t="shared" si="13"/>
        <v>21183</v>
      </c>
      <c r="U18" s="18">
        <f t="shared" si="7"/>
        <v>6.9961761790114716</v>
      </c>
      <c r="V18" s="18">
        <f t="shared" si="8"/>
        <v>11.287353066137941</v>
      </c>
      <c r="W18" s="18">
        <f t="shared" si="9"/>
        <v>81.71647075485059</v>
      </c>
    </row>
    <row r="19" spans="2:23">
      <c r="B19" s="19" t="s">
        <v>34</v>
      </c>
      <c r="C19" s="12">
        <v>90</v>
      </c>
      <c r="D19" s="13">
        <v>469</v>
      </c>
      <c r="E19" s="13">
        <v>42722</v>
      </c>
      <c r="F19" s="13">
        <f t="shared" si="10"/>
        <v>43281</v>
      </c>
      <c r="G19" s="20">
        <f t="shared" si="0"/>
        <v>0.20794343938448742</v>
      </c>
      <c r="H19" s="20">
        <f t="shared" si="1"/>
        <v>1.0836163674591621</v>
      </c>
      <c r="I19" s="20">
        <f t="shared" si="2"/>
        <v>98.708440193156349</v>
      </c>
      <c r="J19" s="12">
        <v>1779</v>
      </c>
      <c r="K19" s="13">
        <v>1813</v>
      </c>
      <c r="L19" s="13">
        <v>86428</v>
      </c>
      <c r="M19" s="13">
        <f t="shared" si="11"/>
        <v>90020</v>
      </c>
      <c r="N19" s="20">
        <f t="shared" si="3"/>
        <v>1.9762275049988891</v>
      </c>
      <c r="O19" s="20">
        <f t="shared" si="4"/>
        <v>2.0139968895800933</v>
      </c>
      <c r="P19" s="20">
        <f t="shared" si="5"/>
        <v>96.009775605421012</v>
      </c>
      <c r="Q19" s="12">
        <f t="shared" si="12"/>
        <v>1869</v>
      </c>
      <c r="R19" s="13">
        <f t="shared" si="6"/>
        <v>2282</v>
      </c>
      <c r="S19" s="13">
        <f t="shared" si="6"/>
        <v>129150</v>
      </c>
      <c r="T19" s="31">
        <f t="shared" si="13"/>
        <v>133301</v>
      </c>
      <c r="U19" s="20">
        <f t="shared" si="7"/>
        <v>1.4020900068266555</v>
      </c>
      <c r="V19" s="20">
        <f t="shared" si="8"/>
        <v>1.7119151394213097</v>
      </c>
      <c r="W19" s="20">
        <f t="shared" si="9"/>
        <v>96.885994853752038</v>
      </c>
    </row>
    <row r="20" spans="2:23">
      <c r="B20" s="15" t="s">
        <v>35</v>
      </c>
      <c r="C20" s="16">
        <v>62</v>
      </c>
      <c r="D20" s="17">
        <v>349</v>
      </c>
      <c r="E20" s="17">
        <v>24754</v>
      </c>
      <c r="F20" s="17">
        <f t="shared" si="10"/>
        <v>25165</v>
      </c>
      <c r="G20" s="18">
        <f t="shared" si="0"/>
        <v>0.24637393204848004</v>
      </c>
      <c r="H20" s="18">
        <f t="shared" si="1"/>
        <v>1.3868468110470893</v>
      </c>
      <c r="I20" s="18">
        <f t="shared" si="2"/>
        <v>98.366779256904437</v>
      </c>
      <c r="J20" s="16">
        <v>1274</v>
      </c>
      <c r="K20" s="17">
        <v>2215</v>
      </c>
      <c r="L20" s="17">
        <v>42846</v>
      </c>
      <c r="M20" s="17">
        <f t="shared" si="11"/>
        <v>46335</v>
      </c>
      <c r="N20" s="18">
        <f t="shared" si="3"/>
        <v>2.7495413834034745</v>
      </c>
      <c r="O20" s="18">
        <f t="shared" si="4"/>
        <v>4.7804035826049427</v>
      </c>
      <c r="P20" s="18">
        <f t="shared" si="5"/>
        <v>92.470055033991585</v>
      </c>
      <c r="Q20" s="16">
        <f t="shared" si="12"/>
        <v>1336</v>
      </c>
      <c r="R20" s="17">
        <f t="shared" si="6"/>
        <v>2564</v>
      </c>
      <c r="S20" s="17">
        <f t="shared" si="6"/>
        <v>67600</v>
      </c>
      <c r="T20" s="32">
        <f t="shared" si="13"/>
        <v>71500</v>
      </c>
      <c r="U20" s="18">
        <f t="shared" si="7"/>
        <v>1.8685314685314685</v>
      </c>
      <c r="V20" s="18">
        <f t="shared" si="8"/>
        <v>3.5860139860139859</v>
      </c>
      <c r="W20" s="18">
        <f t="shared" si="9"/>
        <v>94.545454545454547</v>
      </c>
    </row>
    <row r="21" spans="2:23">
      <c r="B21" s="19" t="s">
        <v>36</v>
      </c>
      <c r="C21" s="12">
        <v>1050</v>
      </c>
      <c r="D21" s="21">
        <v>5005</v>
      </c>
      <c r="E21" s="21">
        <v>11183</v>
      </c>
      <c r="F21" s="21">
        <f t="shared" si="10"/>
        <v>17238</v>
      </c>
      <c r="G21" s="20">
        <f t="shared" si="0"/>
        <v>6.0911938739993037</v>
      </c>
      <c r="H21" s="20">
        <f t="shared" si="1"/>
        <v>29.034690799396682</v>
      </c>
      <c r="I21" s="20">
        <f t="shared" si="2"/>
        <v>64.874115326604013</v>
      </c>
      <c r="J21" s="12">
        <v>10610</v>
      </c>
      <c r="K21" s="21">
        <v>8114</v>
      </c>
      <c r="L21" s="21">
        <v>37171</v>
      </c>
      <c r="M21" s="21">
        <f t="shared" si="11"/>
        <v>55895</v>
      </c>
      <c r="N21" s="20">
        <f t="shared" si="3"/>
        <v>18.982019858663566</v>
      </c>
      <c r="O21" s="20">
        <f t="shared" si="4"/>
        <v>14.516504159584937</v>
      </c>
      <c r="P21" s="20">
        <f t="shared" si="5"/>
        <v>66.501475981751497</v>
      </c>
      <c r="Q21" s="12">
        <f t="shared" si="12"/>
        <v>11660</v>
      </c>
      <c r="R21" s="21">
        <f t="shared" si="6"/>
        <v>13119</v>
      </c>
      <c r="S21" s="21">
        <f t="shared" si="6"/>
        <v>48354</v>
      </c>
      <c r="T21" s="33">
        <f t="shared" si="13"/>
        <v>73133</v>
      </c>
      <c r="U21" s="20">
        <f t="shared" si="7"/>
        <v>15.943554893139895</v>
      </c>
      <c r="V21" s="20">
        <f t="shared" si="8"/>
        <v>17.938550312444452</v>
      </c>
      <c r="W21" s="20">
        <f t="shared" si="9"/>
        <v>66.117894794415648</v>
      </c>
    </row>
    <row r="22" spans="2:23">
      <c r="B22" s="22" t="s">
        <v>37</v>
      </c>
      <c r="C22" s="23">
        <v>75</v>
      </c>
      <c r="D22" s="17">
        <v>589</v>
      </c>
      <c r="E22" s="17">
        <v>24533</v>
      </c>
      <c r="F22" s="17">
        <f t="shared" si="10"/>
        <v>25197</v>
      </c>
      <c r="G22" s="18">
        <f t="shared" si="0"/>
        <v>0.29765448267650912</v>
      </c>
      <c r="H22" s="18">
        <f t="shared" si="1"/>
        <v>2.3375798706195181</v>
      </c>
      <c r="I22" s="18">
        <f t="shared" si="2"/>
        <v>97.364765646703972</v>
      </c>
      <c r="J22" s="23">
        <v>1160</v>
      </c>
      <c r="K22" s="17">
        <v>1508</v>
      </c>
      <c r="L22" s="17">
        <v>46911</v>
      </c>
      <c r="M22" s="17">
        <f t="shared" si="11"/>
        <v>49579</v>
      </c>
      <c r="N22" s="18">
        <f t="shared" si="3"/>
        <v>2.3397002763266705</v>
      </c>
      <c r="O22" s="18">
        <f t="shared" si="4"/>
        <v>3.0416103592246717</v>
      </c>
      <c r="P22" s="18">
        <f t="shared" si="5"/>
        <v>94.618689364448656</v>
      </c>
      <c r="Q22" s="23">
        <f t="shared" si="12"/>
        <v>1235</v>
      </c>
      <c r="R22" s="17">
        <f t="shared" si="6"/>
        <v>2097</v>
      </c>
      <c r="S22" s="17">
        <f t="shared" si="6"/>
        <v>71444</v>
      </c>
      <c r="T22" s="32">
        <f t="shared" si="13"/>
        <v>74776</v>
      </c>
      <c r="U22" s="18">
        <f t="shared" si="7"/>
        <v>1.6515994436717663</v>
      </c>
      <c r="V22" s="18">
        <f t="shared" si="8"/>
        <v>2.8043757355301167</v>
      </c>
      <c r="W22" s="18">
        <f t="shared" si="9"/>
        <v>95.544024820798114</v>
      </c>
    </row>
    <row r="23" spans="2:23">
      <c r="B23" s="24" t="s">
        <v>38</v>
      </c>
      <c r="C23" s="25">
        <f>C9+C10+C14+C19+C20+C22</f>
        <v>466</v>
      </c>
      <c r="D23" s="25">
        <f t="shared" ref="D23:F23" si="14">D9+D10+D14+D19+D20+D22</f>
        <v>3085</v>
      </c>
      <c r="E23" s="25">
        <f t="shared" si="14"/>
        <v>155365</v>
      </c>
      <c r="F23" s="25">
        <f t="shared" si="14"/>
        <v>158916</v>
      </c>
      <c r="G23" s="26">
        <f>C23*100/F23</f>
        <v>0.29323667849681595</v>
      </c>
      <c r="H23" s="26">
        <f>D23*100/F23</f>
        <v>1.9412771527096075</v>
      </c>
      <c r="I23" s="26">
        <f t="shared" si="2"/>
        <v>97.765486168793572</v>
      </c>
      <c r="J23" s="25">
        <f>J9+J10+J14+J19+J20+J22</f>
        <v>11802</v>
      </c>
      <c r="K23" s="25">
        <f t="shared" ref="K23:M23" si="15">K9+K10+K14+K19+K20+K22</f>
        <v>12499</v>
      </c>
      <c r="L23" s="25">
        <f t="shared" si="15"/>
        <v>283779</v>
      </c>
      <c r="M23" s="25">
        <f t="shared" si="15"/>
        <v>308080</v>
      </c>
      <c r="N23" s="26">
        <f t="shared" si="3"/>
        <v>3.8308231628148532</v>
      </c>
      <c r="O23" s="26">
        <f t="shared" si="4"/>
        <v>4.0570631004933784</v>
      </c>
      <c r="P23" s="26">
        <f t="shared" si="5"/>
        <v>92.112113736691768</v>
      </c>
      <c r="Q23" s="25">
        <f>Q9+Q10+Q14+Q19+Q20+Q22</f>
        <v>12268</v>
      </c>
      <c r="R23" s="25">
        <f t="shared" ref="R23:T23" si="16">R9+R10+R14+R19+R20+R22</f>
        <v>15584</v>
      </c>
      <c r="S23" s="25">
        <f t="shared" si="16"/>
        <v>439144</v>
      </c>
      <c r="T23" s="25">
        <f t="shared" si="16"/>
        <v>466996</v>
      </c>
      <c r="U23" s="26">
        <f t="shared" ref="U23:U25" si="17">Q23/T23*100</f>
        <v>2.6270032291497145</v>
      </c>
      <c r="V23" s="26">
        <f t="shared" ref="V23:V25" si="18">R23/T23*100</f>
        <v>3.3370735509511862</v>
      </c>
      <c r="W23" s="26">
        <f t="shared" ref="W23:W25" si="19">S23/T23*100</f>
        <v>94.035923219899104</v>
      </c>
    </row>
    <row r="24" spans="2:23">
      <c r="B24" s="27" t="s">
        <v>39</v>
      </c>
      <c r="C24" s="12">
        <f>C7+C8+C11+C12+C13+C15+C16+C17+C18+C21</f>
        <v>28167</v>
      </c>
      <c r="D24" s="12">
        <f t="shared" ref="D24:F24" si="20">D7+D8+D11+D12+D13+D15+D16+D17+D18+D21</f>
        <v>93423</v>
      </c>
      <c r="E24" s="12">
        <f t="shared" si="20"/>
        <v>256699</v>
      </c>
      <c r="F24" s="12">
        <f t="shared" si="20"/>
        <v>378289</v>
      </c>
      <c r="G24" s="20">
        <f>C24*100/F24</f>
        <v>7.4458945409462078</v>
      </c>
      <c r="H24" s="20">
        <f>D24*100/F24</f>
        <v>24.696197880456477</v>
      </c>
      <c r="I24" s="20">
        <f t="shared" si="2"/>
        <v>67.85790757859732</v>
      </c>
      <c r="J24" s="12">
        <f>J7+J8+J11+J12+J13+J15+J16+J17+J18+J21</f>
        <v>221395</v>
      </c>
      <c r="K24" s="12">
        <f t="shared" ref="K24:M24" si="21">K7+K8+K11+K12+K13+K15+K16+K17+K18+K21</f>
        <v>172811</v>
      </c>
      <c r="L24" s="12">
        <f t="shared" si="21"/>
        <v>943753</v>
      </c>
      <c r="M24" s="12">
        <f t="shared" si="21"/>
        <v>1337959</v>
      </c>
      <c r="N24" s="20">
        <f t="shared" si="3"/>
        <v>16.547218562003767</v>
      </c>
      <c r="O24" s="20">
        <f t="shared" si="4"/>
        <v>12.916016111106543</v>
      </c>
      <c r="P24" s="20">
        <f t="shared" si="5"/>
        <v>70.536765326889693</v>
      </c>
      <c r="Q24" s="12">
        <f>Q7+Q8+Q11+Q12+Q13+Q15+Q16+Q17+Q18+Q21</f>
        <v>249562</v>
      </c>
      <c r="R24" s="12">
        <f t="shared" ref="R24:T24" si="22">R7+R8+R11+R12+R13+R15+R16+R17+R18+R21</f>
        <v>266234</v>
      </c>
      <c r="S24" s="12">
        <f t="shared" si="22"/>
        <v>1200452</v>
      </c>
      <c r="T24" s="12">
        <f t="shared" si="22"/>
        <v>1716248</v>
      </c>
      <c r="U24" s="20">
        <f t="shared" si="17"/>
        <v>14.541138576709193</v>
      </c>
      <c r="V24" s="20">
        <f t="shared" si="18"/>
        <v>15.512559956369943</v>
      </c>
      <c r="W24" s="20">
        <f t="shared" si="19"/>
        <v>69.946301466920872</v>
      </c>
    </row>
    <row r="25" spans="2:23">
      <c r="B25" s="28" t="s">
        <v>40</v>
      </c>
      <c r="C25" s="29">
        <f>SUM(C7:C22)</f>
        <v>28633</v>
      </c>
      <c r="D25" s="29">
        <f t="shared" ref="D25:F25" si="23">SUM(D7:D22)</f>
        <v>96508</v>
      </c>
      <c r="E25" s="29">
        <f t="shared" si="23"/>
        <v>412064</v>
      </c>
      <c r="F25" s="29">
        <f t="shared" si="23"/>
        <v>537205</v>
      </c>
      <c r="G25" s="30">
        <f>C25*100/F25</f>
        <v>5.3299950670600609</v>
      </c>
      <c r="H25" s="30">
        <f>D25*100/F25</f>
        <v>17.964836514924471</v>
      </c>
      <c r="I25" s="30">
        <f t="shared" si="2"/>
        <v>76.705168418015475</v>
      </c>
      <c r="J25" s="29">
        <f>SUM(J7:J22)</f>
        <v>233197</v>
      </c>
      <c r="K25" s="29">
        <f t="shared" ref="K25:M25" si="24">SUM(K7:K22)</f>
        <v>185310</v>
      </c>
      <c r="L25" s="29">
        <f t="shared" si="24"/>
        <v>1227532</v>
      </c>
      <c r="M25" s="29">
        <f t="shared" si="24"/>
        <v>1646039</v>
      </c>
      <c r="N25" s="30">
        <f t="shared" si="3"/>
        <v>14.167161288402037</v>
      </c>
      <c r="O25" s="30">
        <f t="shared" si="4"/>
        <v>11.257934957798691</v>
      </c>
      <c r="P25" s="30">
        <f t="shared" si="5"/>
        <v>74.574903753799276</v>
      </c>
      <c r="Q25" s="29">
        <f>SUM(Q7:Q22)</f>
        <v>261830</v>
      </c>
      <c r="R25" s="29">
        <f t="shared" ref="R25:T25" si="25">SUM(R7:R22)</f>
        <v>281818</v>
      </c>
      <c r="S25" s="29">
        <f t="shared" si="25"/>
        <v>1639596</v>
      </c>
      <c r="T25" s="29">
        <f t="shared" si="25"/>
        <v>2183244</v>
      </c>
      <c r="U25" s="30">
        <f t="shared" si="17"/>
        <v>11.992704434318838</v>
      </c>
      <c r="V25" s="30">
        <f t="shared" si="18"/>
        <v>12.908222809727176</v>
      </c>
      <c r="W25" s="30">
        <f t="shared" si="19"/>
        <v>75.099072755953983</v>
      </c>
    </row>
    <row r="26" spans="2:23" s="1" customFormat="1" ht="120" customHeight="1">
      <c r="B26" s="60" t="s">
        <v>41</v>
      </c>
      <c r="C26" s="60"/>
      <c r="D26" s="60"/>
      <c r="E26" s="60"/>
      <c r="F26" s="60"/>
      <c r="G26" s="60"/>
      <c r="H26" s="60"/>
      <c r="I26" s="60"/>
      <c r="J26" s="60"/>
      <c r="K26" s="60"/>
      <c r="L26" s="60"/>
      <c r="M26" s="60"/>
      <c r="N26" s="60"/>
      <c r="O26" s="60"/>
      <c r="P26" s="60"/>
      <c r="Q26" s="60"/>
      <c r="R26" s="60"/>
      <c r="S26" s="60"/>
      <c r="T26" s="60"/>
      <c r="U26" s="60"/>
      <c r="V26" s="60"/>
      <c r="W26" s="60"/>
    </row>
    <row r="27" spans="2:23" s="1" customFormat="1">
      <c r="B27" s="36" t="s">
        <v>42</v>
      </c>
      <c r="C27" s="35"/>
      <c r="D27" s="35"/>
      <c r="E27" s="35"/>
      <c r="F27" s="35"/>
      <c r="G27" s="35"/>
      <c r="H27" s="35"/>
      <c r="I27" s="35"/>
      <c r="J27" s="35"/>
      <c r="K27" s="35"/>
      <c r="L27" s="35"/>
      <c r="M27" s="35"/>
      <c r="N27" s="35"/>
      <c r="O27" s="35"/>
      <c r="P27" s="35"/>
      <c r="Q27" s="35"/>
      <c r="R27" s="35"/>
      <c r="S27" s="35"/>
      <c r="T27" s="35"/>
      <c r="U27" s="35"/>
      <c r="V27" s="35"/>
      <c r="W27" s="35"/>
    </row>
    <row r="28" spans="2:23">
      <c r="B28" s="3" t="s">
        <v>51</v>
      </c>
      <c r="C28" s="1"/>
      <c r="D28" s="1"/>
      <c r="E28" s="1"/>
      <c r="F28" s="1"/>
      <c r="G28" s="1"/>
      <c r="H28" s="1"/>
      <c r="I28" s="1"/>
      <c r="J28" s="1"/>
      <c r="K28" s="1"/>
      <c r="L28" s="1"/>
      <c r="M28" s="1"/>
      <c r="N28" s="1"/>
      <c r="O28" s="1"/>
      <c r="P28" s="1"/>
      <c r="Q28" s="1"/>
      <c r="R28" s="1"/>
      <c r="S28" s="1"/>
      <c r="T28" s="1"/>
      <c r="U28" s="1"/>
      <c r="V28" s="1"/>
      <c r="W28" s="1"/>
    </row>
  </sheetData>
  <sortState xmlns:xlrd2="http://schemas.microsoft.com/office/spreadsheetml/2017/richdata2" ref="B37:W52">
    <sortCondition ref="C37:C52"/>
  </sortState>
  <mergeCells count="21">
    <mergeCell ref="G6:I6"/>
    <mergeCell ref="J6:M6"/>
    <mergeCell ref="N6:P6"/>
    <mergeCell ref="Q6:T6"/>
    <mergeCell ref="U6:W6"/>
    <mergeCell ref="B2:W2"/>
    <mergeCell ref="B26:W26"/>
    <mergeCell ref="C4:E4"/>
    <mergeCell ref="F4:F5"/>
    <mergeCell ref="G4:I4"/>
    <mergeCell ref="J4:L4"/>
    <mergeCell ref="M4:M5"/>
    <mergeCell ref="N4:P4"/>
    <mergeCell ref="Q4:S4"/>
    <mergeCell ref="T4:T5"/>
    <mergeCell ref="U4:W4"/>
    <mergeCell ref="B3:B6"/>
    <mergeCell ref="C3:I3"/>
    <mergeCell ref="J3:P3"/>
    <mergeCell ref="Q3:W3"/>
    <mergeCell ref="C6:F6"/>
  </mergeCell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4794C-D25A-4B8C-910D-52969CB0903D}">
  <dimension ref="B2:Y38"/>
  <sheetViews>
    <sheetView workbookViewId="0">
      <selection activeCell="B26" sqref="B26:W26"/>
    </sheetView>
  </sheetViews>
  <sheetFormatPr baseColWidth="10" defaultColWidth="11.44140625" defaultRowHeight="14.4"/>
  <cols>
    <col min="1" max="1" width="11.44140625" style="1"/>
    <col min="2" max="2" width="32.33203125" style="1" customWidth="1"/>
    <col min="3" max="23" width="15.88671875" style="1" customWidth="1"/>
    <col min="24" max="16384" width="11.44140625" style="1"/>
  </cols>
  <sheetData>
    <row r="2" spans="2:25" ht="15.6">
      <c r="B2" s="46" t="s">
        <v>10</v>
      </c>
      <c r="C2" s="46"/>
      <c r="D2" s="46"/>
      <c r="E2" s="46"/>
      <c r="F2" s="46"/>
      <c r="G2" s="46"/>
      <c r="H2" s="46"/>
      <c r="I2" s="46"/>
      <c r="J2" s="46"/>
      <c r="K2" s="46"/>
      <c r="L2" s="46"/>
      <c r="M2" s="46"/>
      <c r="N2" s="46"/>
      <c r="O2" s="46"/>
      <c r="P2" s="46"/>
      <c r="Q2" s="46"/>
      <c r="R2" s="46"/>
      <c r="S2" s="46"/>
      <c r="T2" s="46"/>
      <c r="U2" s="46"/>
      <c r="V2" s="46"/>
      <c r="W2" s="46"/>
    </row>
    <row r="3" spans="2:25">
      <c r="B3" s="53" t="s">
        <v>11</v>
      </c>
      <c r="C3" s="56" t="s">
        <v>12</v>
      </c>
      <c r="D3" s="48"/>
      <c r="E3" s="48"/>
      <c r="F3" s="48"/>
      <c r="G3" s="48"/>
      <c r="H3" s="48"/>
      <c r="I3" s="49"/>
      <c r="J3" s="56" t="s">
        <v>13</v>
      </c>
      <c r="K3" s="48"/>
      <c r="L3" s="48"/>
      <c r="M3" s="48"/>
      <c r="N3" s="48"/>
      <c r="O3" s="48"/>
      <c r="P3" s="49"/>
      <c r="Q3" s="56" t="s">
        <v>14</v>
      </c>
      <c r="R3" s="48"/>
      <c r="S3" s="48"/>
      <c r="T3" s="48"/>
      <c r="U3" s="48"/>
      <c r="V3" s="48"/>
      <c r="W3" s="49"/>
    </row>
    <row r="4" spans="2:25">
      <c r="B4" s="54"/>
      <c r="C4" s="47" t="s">
        <v>15</v>
      </c>
      <c r="D4" s="48"/>
      <c r="E4" s="49"/>
      <c r="F4" s="50" t="s">
        <v>16</v>
      </c>
      <c r="G4" s="47" t="s">
        <v>15</v>
      </c>
      <c r="H4" s="48"/>
      <c r="I4" s="49"/>
      <c r="J4" s="47" t="s">
        <v>15</v>
      </c>
      <c r="K4" s="48"/>
      <c r="L4" s="49"/>
      <c r="M4" s="50" t="s">
        <v>16</v>
      </c>
      <c r="N4" s="47" t="s">
        <v>15</v>
      </c>
      <c r="O4" s="48"/>
      <c r="P4" s="49"/>
      <c r="Q4" s="47" t="s">
        <v>15</v>
      </c>
      <c r="R4" s="48"/>
      <c r="S4" s="49"/>
      <c r="T4" s="50" t="s">
        <v>16</v>
      </c>
      <c r="U4" s="47" t="s">
        <v>15</v>
      </c>
      <c r="V4" s="48"/>
      <c r="W4" s="49"/>
    </row>
    <row r="5" spans="2:25" ht="57.6" customHeight="1">
      <c r="B5" s="54"/>
      <c r="C5" s="37" t="s">
        <v>17</v>
      </c>
      <c r="D5" s="38" t="s">
        <v>18</v>
      </c>
      <c r="E5" s="37" t="s">
        <v>19</v>
      </c>
      <c r="F5" s="51"/>
      <c r="G5" s="37" t="s">
        <v>17</v>
      </c>
      <c r="H5" s="38" t="s">
        <v>18</v>
      </c>
      <c r="I5" s="37" t="s">
        <v>19</v>
      </c>
      <c r="J5" s="37" t="s">
        <v>17</v>
      </c>
      <c r="K5" s="38" t="s">
        <v>18</v>
      </c>
      <c r="L5" s="37" t="s">
        <v>19</v>
      </c>
      <c r="M5" s="51"/>
      <c r="N5" s="37" t="s">
        <v>17</v>
      </c>
      <c r="O5" s="38" t="s">
        <v>18</v>
      </c>
      <c r="P5" s="37" t="s">
        <v>19</v>
      </c>
      <c r="Q5" s="37" t="s">
        <v>17</v>
      </c>
      <c r="R5" s="38" t="s">
        <v>18</v>
      </c>
      <c r="S5" s="37" t="s">
        <v>19</v>
      </c>
      <c r="T5" s="51"/>
      <c r="U5" s="37" t="s">
        <v>17</v>
      </c>
      <c r="V5" s="38" t="s">
        <v>18</v>
      </c>
      <c r="W5" s="37" t="s">
        <v>19</v>
      </c>
    </row>
    <row r="6" spans="2:25">
      <c r="B6" s="55"/>
      <c r="C6" s="57" t="s">
        <v>20</v>
      </c>
      <c r="D6" s="58"/>
      <c r="E6" s="58"/>
      <c r="F6" s="58"/>
      <c r="G6" s="57" t="s">
        <v>21</v>
      </c>
      <c r="H6" s="58"/>
      <c r="I6" s="59"/>
      <c r="J6" s="57" t="s">
        <v>20</v>
      </c>
      <c r="K6" s="58"/>
      <c r="L6" s="58"/>
      <c r="M6" s="59"/>
      <c r="N6" s="57" t="s">
        <v>21</v>
      </c>
      <c r="O6" s="58"/>
      <c r="P6" s="59"/>
      <c r="Q6" s="57" t="s">
        <v>20</v>
      </c>
      <c r="R6" s="58"/>
      <c r="S6" s="58"/>
      <c r="T6" s="59"/>
      <c r="U6" s="57" t="s">
        <v>21</v>
      </c>
      <c r="V6" s="58"/>
      <c r="W6" s="59"/>
    </row>
    <row r="7" spans="2:25">
      <c r="B7" s="11" t="s">
        <v>22</v>
      </c>
      <c r="C7" s="12">
        <v>10684</v>
      </c>
      <c r="D7" s="13">
        <v>20534</v>
      </c>
      <c r="E7" s="13">
        <v>27576</v>
      </c>
      <c r="F7" s="13">
        <v>58794</v>
      </c>
      <c r="G7" s="14">
        <f>C7*100/F7</f>
        <v>18.171922304997107</v>
      </c>
      <c r="H7" s="14">
        <f t="shared" ref="H7:H22" si="0">D7*100/F7</f>
        <v>34.925332516923497</v>
      </c>
      <c r="I7" s="14">
        <f t="shared" ref="I7:I25" si="1">E7*100/F7</f>
        <v>46.902745178079392</v>
      </c>
      <c r="J7" s="12">
        <v>54060</v>
      </c>
      <c r="K7" s="13">
        <v>28927</v>
      </c>
      <c r="L7" s="13">
        <v>119476</v>
      </c>
      <c r="M7" s="13">
        <v>202463</v>
      </c>
      <c r="N7" s="14">
        <f>J7*100/M7</f>
        <v>26.701175029511564</v>
      </c>
      <c r="O7" s="14">
        <f t="shared" ref="O7:O22" si="2">K7*100/M7</f>
        <v>14.28754883608363</v>
      </c>
      <c r="P7" s="14">
        <f t="shared" ref="P7:P25" si="3">L7*100/M7</f>
        <v>59.011276134404802</v>
      </c>
      <c r="Q7" s="12">
        <f>C7+J7</f>
        <v>64744</v>
      </c>
      <c r="R7" s="13">
        <f>D7+K7</f>
        <v>49461</v>
      </c>
      <c r="S7" s="13">
        <f>E7+L7</f>
        <v>147052</v>
      </c>
      <c r="T7" s="31">
        <f>F7+M7</f>
        <v>261257</v>
      </c>
      <c r="U7" s="14">
        <f t="shared" ref="U7:U25" si="4">Q7*100/T7</f>
        <v>24.781728336465626</v>
      </c>
      <c r="V7" s="14">
        <f t="shared" ref="V7:V25" si="5">R7*100/T7</f>
        <v>18.931932924285281</v>
      </c>
      <c r="W7" s="14">
        <f t="shared" ref="W7:W25" si="6">S7*100/T7</f>
        <v>56.286338739249089</v>
      </c>
      <c r="Y7" s="7"/>
    </row>
    <row r="8" spans="2:25">
      <c r="B8" s="15" t="s">
        <v>23</v>
      </c>
      <c r="C8" s="16">
        <v>4124</v>
      </c>
      <c r="D8" s="17">
        <v>22243</v>
      </c>
      <c r="E8" s="17">
        <v>51686</v>
      </c>
      <c r="F8" s="17">
        <v>78053</v>
      </c>
      <c r="G8" s="18">
        <f t="shared" ref="G8:G22" si="7">C8*100/F8</f>
        <v>5.2835893559504443</v>
      </c>
      <c r="H8" s="18">
        <f t="shared" si="0"/>
        <v>28.49730311455037</v>
      </c>
      <c r="I8" s="18">
        <f t="shared" si="1"/>
        <v>66.219107529499183</v>
      </c>
      <c r="J8" s="16">
        <v>44897</v>
      </c>
      <c r="K8" s="17">
        <v>38394</v>
      </c>
      <c r="L8" s="17">
        <v>197302</v>
      </c>
      <c r="M8" s="17">
        <v>280593</v>
      </c>
      <c r="N8" s="18">
        <f t="shared" ref="N8:N22" si="8">J8*100/M8</f>
        <v>16.000755542725585</v>
      </c>
      <c r="O8" s="18">
        <f t="shared" si="2"/>
        <v>13.683163870802193</v>
      </c>
      <c r="P8" s="18">
        <f t="shared" si="3"/>
        <v>70.316080586472225</v>
      </c>
      <c r="Q8" s="16">
        <f t="shared" ref="Q8:T22" si="9">C8+J8</f>
        <v>49021</v>
      </c>
      <c r="R8" s="17">
        <f t="shared" si="9"/>
        <v>60637</v>
      </c>
      <c r="S8" s="17">
        <f t="shared" si="9"/>
        <v>248988</v>
      </c>
      <c r="T8" s="32">
        <f t="shared" si="9"/>
        <v>358646</v>
      </c>
      <c r="U8" s="18">
        <f t="shared" si="4"/>
        <v>13.668352637419629</v>
      </c>
      <c r="V8" s="18">
        <f t="shared" si="5"/>
        <v>16.907200972546747</v>
      </c>
      <c r="W8" s="18">
        <f t="shared" si="6"/>
        <v>69.424446390033623</v>
      </c>
      <c r="Y8" s="7"/>
    </row>
    <row r="9" spans="2:25">
      <c r="B9" s="19" t="s">
        <v>24</v>
      </c>
      <c r="C9" s="12">
        <v>124</v>
      </c>
      <c r="D9" s="13">
        <v>705</v>
      </c>
      <c r="E9" s="13">
        <v>20366</v>
      </c>
      <c r="F9" s="13">
        <v>21195</v>
      </c>
      <c r="G9" s="20">
        <f t="shared" si="7"/>
        <v>0.58504364236848316</v>
      </c>
      <c r="H9" s="20">
        <f t="shared" si="0"/>
        <v>3.3262561924982306</v>
      </c>
      <c r="I9" s="20">
        <f t="shared" si="1"/>
        <v>96.088700165133289</v>
      </c>
      <c r="J9" s="12">
        <v>4028</v>
      </c>
      <c r="K9" s="13">
        <v>3058</v>
      </c>
      <c r="L9" s="13">
        <v>23952</v>
      </c>
      <c r="M9" s="13">
        <v>31038</v>
      </c>
      <c r="N9" s="20">
        <f t="shared" si="8"/>
        <v>12.977640311875765</v>
      </c>
      <c r="O9" s="20">
        <f t="shared" si="2"/>
        <v>9.8524389458083643</v>
      </c>
      <c r="P9" s="20">
        <f t="shared" si="3"/>
        <v>77.169920742315867</v>
      </c>
      <c r="Q9" s="12">
        <f t="shared" si="9"/>
        <v>4152</v>
      </c>
      <c r="R9" s="13">
        <f t="shared" si="9"/>
        <v>3763</v>
      </c>
      <c r="S9" s="13">
        <f t="shared" si="9"/>
        <v>44318</v>
      </c>
      <c r="T9" s="31">
        <f t="shared" si="9"/>
        <v>52233</v>
      </c>
      <c r="U9" s="20">
        <f t="shared" si="4"/>
        <v>7.9489977600367583</v>
      </c>
      <c r="V9" s="20">
        <f t="shared" si="5"/>
        <v>7.204257844657592</v>
      </c>
      <c r="W9" s="20">
        <f t="shared" si="6"/>
        <v>84.846744395305649</v>
      </c>
      <c r="Y9" s="7"/>
    </row>
    <row r="10" spans="2:25">
      <c r="B10" s="15" t="s">
        <v>25</v>
      </c>
      <c r="C10" s="16">
        <v>100</v>
      </c>
      <c r="D10" s="17">
        <v>398</v>
      </c>
      <c r="E10" s="17">
        <v>23308</v>
      </c>
      <c r="F10" s="17">
        <v>23806</v>
      </c>
      <c r="G10" s="18">
        <f t="shared" si="7"/>
        <v>0.42006216920104178</v>
      </c>
      <c r="H10" s="18">
        <f t="shared" si="0"/>
        <v>1.6718474334201461</v>
      </c>
      <c r="I10" s="18">
        <f t="shared" si="1"/>
        <v>97.908090397378814</v>
      </c>
      <c r="J10" s="16">
        <v>2239</v>
      </c>
      <c r="K10" s="17">
        <v>2483</v>
      </c>
      <c r="L10" s="17">
        <v>44545</v>
      </c>
      <c r="M10" s="17">
        <v>49267</v>
      </c>
      <c r="N10" s="18">
        <f t="shared" si="8"/>
        <v>4.5446241906347051</v>
      </c>
      <c r="O10" s="18">
        <f t="shared" si="2"/>
        <v>5.0398847098463477</v>
      </c>
      <c r="P10" s="18">
        <f t="shared" si="3"/>
        <v>90.415491099518945</v>
      </c>
      <c r="Q10" s="16">
        <f t="shared" si="9"/>
        <v>2339</v>
      </c>
      <c r="R10" s="17">
        <f t="shared" si="9"/>
        <v>2881</v>
      </c>
      <c r="S10" s="17">
        <f t="shared" si="9"/>
        <v>67853</v>
      </c>
      <c r="T10" s="32">
        <f t="shared" si="9"/>
        <v>73073</v>
      </c>
      <c r="U10" s="18">
        <f t="shared" si="4"/>
        <v>3.2009086803607349</v>
      </c>
      <c r="V10" s="18">
        <f t="shared" si="5"/>
        <v>3.9426327097559972</v>
      </c>
      <c r="W10" s="18">
        <f t="shared" si="6"/>
        <v>92.856458609883262</v>
      </c>
      <c r="Y10" s="7"/>
    </row>
    <row r="11" spans="2:25">
      <c r="B11" s="19" t="s">
        <v>26</v>
      </c>
      <c r="C11" s="12">
        <v>563</v>
      </c>
      <c r="D11" s="13">
        <v>1510</v>
      </c>
      <c r="E11" s="13">
        <v>1887</v>
      </c>
      <c r="F11" s="13">
        <v>3960</v>
      </c>
      <c r="G11" s="20">
        <f t="shared" si="7"/>
        <v>14.217171717171718</v>
      </c>
      <c r="H11" s="20">
        <f t="shared" si="0"/>
        <v>38.131313131313128</v>
      </c>
      <c r="I11" s="20">
        <f t="shared" si="1"/>
        <v>47.651515151515149</v>
      </c>
      <c r="J11" s="12">
        <v>3699</v>
      </c>
      <c r="K11" s="13">
        <v>2116</v>
      </c>
      <c r="L11" s="13">
        <v>6722</v>
      </c>
      <c r="M11" s="13">
        <v>12537</v>
      </c>
      <c r="N11" s="20">
        <f t="shared" si="8"/>
        <v>29.504666188083274</v>
      </c>
      <c r="O11" s="20">
        <f t="shared" si="2"/>
        <v>16.878040998644014</v>
      </c>
      <c r="P11" s="20">
        <f t="shared" si="3"/>
        <v>53.617292813272712</v>
      </c>
      <c r="Q11" s="12">
        <f t="shared" si="9"/>
        <v>4262</v>
      </c>
      <c r="R11" s="13">
        <f t="shared" si="9"/>
        <v>3626</v>
      </c>
      <c r="S11" s="13">
        <f t="shared" si="9"/>
        <v>8609</v>
      </c>
      <c r="T11" s="31">
        <f t="shared" si="9"/>
        <v>16497</v>
      </c>
      <c r="U11" s="20">
        <f t="shared" si="4"/>
        <v>25.835000303085408</v>
      </c>
      <c r="V11" s="20">
        <f t="shared" si="5"/>
        <v>21.979753894647512</v>
      </c>
      <c r="W11" s="20">
        <f t="shared" si="6"/>
        <v>52.185245802267076</v>
      </c>
      <c r="Y11" s="7"/>
    </row>
    <row r="12" spans="2:25">
      <c r="B12" s="15" t="s">
        <v>27</v>
      </c>
      <c r="C12" s="16">
        <v>422</v>
      </c>
      <c r="D12" s="17">
        <v>1680</v>
      </c>
      <c r="E12" s="17">
        <v>17989</v>
      </c>
      <c r="F12" s="17">
        <v>20091</v>
      </c>
      <c r="G12" s="18">
        <f t="shared" si="7"/>
        <v>2.100442984420885</v>
      </c>
      <c r="H12" s="18">
        <f t="shared" si="0"/>
        <v>8.3619531133343283</v>
      </c>
      <c r="I12" s="18">
        <f t="shared" si="1"/>
        <v>89.537603902244783</v>
      </c>
      <c r="J12" s="16">
        <v>5495</v>
      </c>
      <c r="K12" s="17">
        <v>3191</v>
      </c>
      <c r="L12" s="17">
        <v>25671</v>
      </c>
      <c r="M12" s="17">
        <v>34357</v>
      </c>
      <c r="N12" s="18">
        <f t="shared" si="8"/>
        <v>15.993829496172541</v>
      </c>
      <c r="O12" s="18">
        <f t="shared" si="2"/>
        <v>9.2877725063305885</v>
      </c>
      <c r="P12" s="18">
        <f t="shared" si="3"/>
        <v>74.718397997496865</v>
      </c>
      <c r="Q12" s="16">
        <f t="shared" si="9"/>
        <v>5917</v>
      </c>
      <c r="R12" s="17">
        <f t="shared" si="9"/>
        <v>4871</v>
      </c>
      <c r="S12" s="17">
        <f t="shared" si="9"/>
        <v>43660</v>
      </c>
      <c r="T12" s="32">
        <f t="shared" si="9"/>
        <v>54448</v>
      </c>
      <c r="U12" s="18">
        <f t="shared" si="4"/>
        <v>10.86724948574787</v>
      </c>
      <c r="V12" s="18">
        <f t="shared" si="5"/>
        <v>8.9461504554804581</v>
      </c>
      <c r="W12" s="18">
        <f t="shared" si="6"/>
        <v>80.186600058771674</v>
      </c>
      <c r="Y12" s="7"/>
    </row>
    <row r="13" spans="2:25">
      <c r="B13" s="19" t="s">
        <v>28</v>
      </c>
      <c r="C13" s="12">
        <v>1880</v>
      </c>
      <c r="D13" s="13">
        <v>8232</v>
      </c>
      <c r="E13" s="13">
        <v>27501</v>
      </c>
      <c r="F13" s="13">
        <v>37613</v>
      </c>
      <c r="G13" s="20">
        <f t="shared" si="7"/>
        <v>4.998271874086087</v>
      </c>
      <c r="H13" s="20">
        <f t="shared" si="0"/>
        <v>21.886050035891845</v>
      </c>
      <c r="I13" s="20">
        <f t="shared" si="1"/>
        <v>73.115678090022072</v>
      </c>
      <c r="J13" s="12">
        <v>10249</v>
      </c>
      <c r="K13" s="13">
        <v>10054</v>
      </c>
      <c r="L13" s="13">
        <v>104704</v>
      </c>
      <c r="M13" s="13">
        <v>125007</v>
      </c>
      <c r="N13" s="20">
        <f t="shared" si="8"/>
        <v>8.1987408705112514</v>
      </c>
      <c r="O13" s="20">
        <f t="shared" si="2"/>
        <v>8.0427496060220633</v>
      </c>
      <c r="P13" s="20">
        <f t="shared" si="3"/>
        <v>83.758509523466685</v>
      </c>
      <c r="Q13" s="12">
        <f t="shared" si="9"/>
        <v>12129</v>
      </c>
      <c r="R13" s="13">
        <f t="shared" si="9"/>
        <v>18286</v>
      </c>
      <c r="S13" s="13">
        <f t="shared" si="9"/>
        <v>132205</v>
      </c>
      <c r="T13" s="31">
        <f t="shared" si="9"/>
        <v>162620</v>
      </c>
      <c r="U13" s="20">
        <f t="shared" si="4"/>
        <v>7.4584921903824863</v>
      </c>
      <c r="V13" s="20">
        <f t="shared" si="5"/>
        <v>11.244619358012544</v>
      </c>
      <c r="W13" s="20">
        <f t="shared" si="6"/>
        <v>81.296888451604971</v>
      </c>
      <c r="Y13" s="7"/>
    </row>
    <row r="14" spans="2:25">
      <c r="B14" s="15" t="s">
        <v>29</v>
      </c>
      <c r="C14" s="16">
        <v>21</v>
      </c>
      <c r="D14" s="17">
        <v>207</v>
      </c>
      <c r="E14" s="17">
        <v>17036</v>
      </c>
      <c r="F14" s="17">
        <v>17264</v>
      </c>
      <c r="G14" s="18">
        <f t="shared" si="7"/>
        <v>0.1216404077849861</v>
      </c>
      <c r="H14" s="18">
        <f t="shared" si="0"/>
        <v>1.1990268767377201</v>
      </c>
      <c r="I14" s="18">
        <f>E14*100/F14</f>
        <v>98.679332715477287</v>
      </c>
      <c r="J14" s="16">
        <v>551</v>
      </c>
      <c r="K14" s="17">
        <v>772</v>
      </c>
      <c r="L14" s="17">
        <v>35607</v>
      </c>
      <c r="M14" s="17">
        <v>36930</v>
      </c>
      <c r="N14" s="18">
        <f t="shared" si="8"/>
        <v>1.4920119144327106</v>
      </c>
      <c r="O14" s="18">
        <f t="shared" si="2"/>
        <v>2.0904413755754128</v>
      </c>
      <c r="P14" s="18">
        <f>L14*100/M14</f>
        <v>96.417546709991882</v>
      </c>
      <c r="Q14" s="16">
        <f t="shared" si="9"/>
        <v>572</v>
      </c>
      <c r="R14" s="17">
        <f t="shared" si="9"/>
        <v>979</v>
      </c>
      <c r="S14" s="17">
        <f t="shared" si="9"/>
        <v>52643</v>
      </c>
      <c r="T14" s="32">
        <f t="shared" si="9"/>
        <v>54194</v>
      </c>
      <c r="U14" s="18">
        <f t="shared" si="4"/>
        <v>1.0554673949145661</v>
      </c>
      <c r="V14" s="18">
        <f t="shared" si="5"/>
        <v>1.8064730412960845</v>
      </c>
      <c r="W14" s="18">
        <f t="shared" si="6"/>
        <v>97.138059563789355</v>
      </c>
      <c r="Y14" s="7"/>
    </row>
    <row r="15" spans="2:25">
      <c r="B15" s="19" t="s">
        <v>30</v>
      </c>
      <c r="C15" s="12">
        <v>1684</v>
      </c>
      <c r="D15" s="13">
        <v>9832</v>
      </c>
      <c r="E15" s="13">
        <v>34351</v>
      </c>
      <c r="F15" s="13">
        <v>45867</v>
      </c>
      <c r="G15" s="20">
        <f t="shared" si="7"/>
        <v>3.6714849456035932</v>
      </c>
      <c r="H15" s="20">
        <f t="shared" si="0"/>
        <v>21.435890727538318</v>
      </c>
      <c r="I15" s="20">
        <f t="shared" si="1"/>
        <v>74.892624326858083</v>
      </c>
      <c r="J15" s="12">
        <v>34290</v>
      </c>
      <c r="K15" s="13">
        <v>25114</v>
      </c>
      <c r="L15" s="13">
        <v>123467</v>
      </c>
      <c r="M15" s="13">
        <v>182871</v>
      </c>
      <c r="N15" s="20">
        <f t="shared" si="8"/>
        <v>18.750922781632955</v>
      </c>
      <c r="O15" s="20">
        <f t="shared" si="2"/>
        <v>13.733178032602217</v>
      </c>
      <c r="P15" s="20">
        <f t="shared" si="3"/>
        <v>67.515899185764823</v>
      </c>
      <c r="Q15" s="12">
        <f t="shared" si="9"/>
        <v>35974</v>
      </c>
      <c r="R15" s="13">
        <f t="shared" si="9"/>
        <v>34946</v>
      </c>
      <c r="S15" s="13">
        <f t="shared" si="9"/>
        <v>157818</v>
      </c>
      <c r="T15" s="31">
        <f t="shared" si="9"/>
        <v>228738</v>
      </c>
      <c r="U15" s="20">
        <f t="shared" si="4"/>
        <v>15.727163829359354</v>
      </c>
      <c r="V15" s="20">
        <f t="shared" si="5"/>
        <v>15.277741345994107</v>
      </c>
      <c r="W15" s="20">
        <f t="shared" si="6"/>
        <v>68.995094824646543</v>
      </c>
      <c r="Y15" s="7"/>
    </row>
    <row r="16" spans="2:25">
      <c r="B16" s="15" t="s">
        <v>31</v>
      </c>
      <c r="C16" s="16">
        <v>1814</v>
      </c>
      <c r="D16" s="17">
        <v>13315</v>
      </c>
      <c r="E16" s="17">
        <v>56980</v>
      </c>
      <c r="F16" s="17">
        <v>72109</v>
      </c>
      <c r="G16" s="18">
        <f t="shared" si="7"/>
        <v>2.5156360509783799</v>
      </c>
      <c r="H16" s="18">
        <f t="shared" si="0"/>
        <v>18.465101443647811</v>
      </c>
      <c r="I16" s="18">
        <f t="shared" si="1"/>
        <v>79.019262505373803</v>
      </c>
      <c r="J16" s="16">
        <v>26834</v>
      </c>
      <c r="K16" s="17">
        <v>32585</v>
      </c>
      <c r="L16" s="17">
        <v>264223</v>
      </c>
      <c r="M16" s="17">
        <v>323642</v>
      </c>
      <c r="N16" s="18">
        <f t="shared" si="8"/>
        <v>8.2912600960320351</v>
      </c>
      <c r="O16" s="18">
        <f t="shared" si="2"/>
        <v>10.068223530938505</v>
      </c>
      <c r="P16" s="18">
        <f t="shared" si="3"/>
        <v>81.640516373029456</v>
      </c>
      <c r="Q16" s="16">
        <f t="shared" si="9"/>
        <v>28648</v>
      </c>
      <c r="R16" s="17">
        <f t="shared" si="9"/>
        <v>45900</v>
      </c>
      <c r="S16" s="17">
        <f t="shared" si="9"/>
        <v>321203</v>
      </c>
      <c r="T16" s="32">
        <f t="shared" si="9"/>
        <v>395751</v>
      </c>
      <c r="U16" s="18">
        <f t="shared" si="4"/>
        <v>7.238895163878297</v>
      </c>
      <c r="V16" s="18">
        <f t="shared" si="5"/>
        <v>11.598201899679344</v>
      </c>
      <c r="W16" s="18">
        <f t="shared" si="6"/>
        <v>81.162902936442364</v>
      </c>
      <c r="Y16" s="7"/>
    </row>
    <row r="17" spans="2:25">
      <c r="B17" s="19" t="s">
        <v>32</v>
      </c>
      <c r="C17" s="12">
        <v>1104</v>
      </c>
      <c r="D17" s="13">
        <v>4511</v>
      </c>
      <c r="E17" s="13">
        <v>19582</v>
      </c>
      <c r="F17" s="13">
        <v>25197</v>
      </c>
      <c r="G17" s="20">
        <f t="shared" si="7"/>
        <v>4.3814739849982143</v>
      </c>
      <c r="H17" s="20">
        <f t="shared" si="0"/>
        <v>17.902924951383103</v>
      </c>
      <c r="I17" s="20">
        <f t="shared" si="1"/>
        <v>77.715601063618678</v>
      </c>
      <c r="J17" s="12">
        <v>8428</v>
      </c>
      <c r="K17" s="13">
        <v>9297</v>
      </c>
      <c r="L17" s="13">
        <v>71341</v>
      </c>
      <c r="M17" s="13">
        <v>89066</v>
      </c>
      <c r="N17" s="20">
        <f t="shared" si="8"/>
        <v>9.4626456784856181</v>
      </c>
      <c r="O17" s="20">
        <f t="shared" si="2"/>
        <v>10.438326634181394</v>
      </c>
      <c r="P17" s="20">
        <f t="shared" si="3"/>
        <v>80.099027687332992</v>
      </c>
      <c r="Q17" s="12">
        <f t="shared" si="9"/>
        <v>9532</v>
      </c>
      <c r="R17" s="13">
        <f t="shared" si="9"/>
        <v>13808</v>
      </c>
      <c r="S17" s="13">
        <f t="shared" si="9"/>
        <v>90923</v>
      </c>
      <c r="T17" s="31">
        <f t="shared" si="9"/>
        <v>114263</v>
      </c>
      <c r="U17" s="20">
        <f t="shared" si="4"/>
        <v>8.3421580039032754</v>
      </c>
      <c r="V17" s="20">
        <f t="shared" si="5"/>
        <v>12.084401774852752</v>
      </c>
      <c r="W17" s="20">
        <f t="shared" si="6"/>
        <v>79.57344022124397</v>
      </c>
      <c r="Y17" s="7"/>
    </row>
    <row r="18" spans="2:25">
      <c r="B18" s="15" t="s">
        <v>33</v>
      </c>
      <c r="C18" s="16">
        <v>208</v>
      </c>
      <c r="D18" s="17">
        <v>1223</v>
      </c>
      <c r="E18" s="17">
        <v>3628</v>
      </c>
      <c r="F18" s="17">
        <v>5059</v>
      </c>
      <c r="G18" s="18">
        <f t="shared" si="7"/>
        <v>4.111484483099427</v>
      </c>
      <c r="H18" s="18">
        <f t="shared" si="0"/>
        <v>24.174738090531726</v>
      </c>
      <c r="I18" s="18">
        <f t="shared" si="1"/>
        <v>71.71377742636885</v>
      </c>
      <c r="J18" s="16">
        <v>1008</v>
      </c>
      <c r="K18" s="17">
        <v>1374</v>
      </c>
      <c r="L18" s="17">
        <v>13128</v>
      </c>
      <c r="M18" s="17">
        <v>15510</v>
      </c>
      <c r="N18" s="18">
        <f t="shared" si="8"/>
        <v>6.4990328820116057</v>
      </c>
      <c r="O18" s="18">
        <f t="shared" si="2"/>
        <v>8.8588007736943908</v>
      </c>
      <c r="P18" s="18">
        <f t="shared" si="3"/>
        <v>84.642166344293997</v>
      </c>
      <c r="Q18" s="16">
        <f t="shared" si="9"/>
        <v>1216</v>
      </c>
      <c r="R18" s="17">
        <f t="shared" si="9"/>
        <v>2597</v>
      </c>
      <c r="S18" s="17">
        <f t="shared" si="9"/>
        <v>16756</v>
      </c>
      <c r="T18" s="32">
        <f t="shared" si="9"/>
        <v>20569</v>
      </c>
      <c r="U18" s="18">
        <f t="shared" si="4"/>
        <v>5.9118090330108419</v>
      </c>
      <c r="V18" s="18">
        <f t="shared" si="5"/>
        <v>12.625796100928582</v>
      </c>
      <c r="W18" s="18">
        <f t="shared" si="6"/>
        <v>81.462394866060578</v>
      </c>
      <c r="Y18" s="7"/>
    </row>
    <row r="19" spans="2:25">
      <c r="B19" s="19" t="s">
        <v>34</v>
      </c>
      <c r="C19" s="12">
        <v>82</v>
      </c>
      <c r="D19" s="13">
        <v>376</v>
      </c>
      <c r="E19" s="13">
        <v>42782</v>
      </c>
      <c r="F19" s="13">
        <v>43240</v>
      </c>
      <c r="G19" s="20">
        <f t="shared" si="7"/>
        <v>0.18963922294172064</v>
      </c>
      <c r="H19" s="20">
        <f t="shared" si="0"/>
        <v>0.86956521739130432</v>
      </c>
      <c r="I19" s="20">
        <f t="shared" si="1"/>
        <v>98.940795559666981</v>
      </c>
      <c r="J19" s="12">
        <v>1366</v>
      </c>
      <c r="K19" s="13">
        <v>1592</v>
      </c>
      <c r="L19" s="13">
        <v>85820</v>
      </c>
      <c r="M19" s="13">
        <v>88778</v>
      </c>
      <c r="N19" s="20">
        <f t="shared" si="8"/>
        <v>1.5386694901890108</v>
      </c>
      <c r="O19" s="20">
        <f t="shared" si="2"/>
        <v>1.7932370632363874</v>
      </c>
      <c r="P19" s="20">
        <f t="shared" si="3"/>
        <v>96.668093446574602</v>
      </c>
      <c r="Q19" s="12">
        <f t="shared" si="9"/>
        <v>1448</v>
      </c>
      <c r="R19" s="13">
        <f t="shared" si="9"/>
        <v>1968</v>
      </c>
      <c r="S19" s="13">
        <f t="shared" si="9"/>
        <v>128602</v>
      </c>
      <c r="T19" s="31">
        <f t="shared" si="9"/>
        <v>132018</v>
      </c>
      <c r="U19" s="20">
        <f t="shared" si="4"/>
        <v>1.096820130588253</v>
      </c>
      <c r="V19" s="20">
        <f t="shared" si="5"/>
        <v>1.4907058128437032</v>
      </c>
      <c r="W19" s="20">
        <f t="shared" si="6"/>
        <v>97.412474056568044</v>
      </c>
      <c r="Y19" s="7"/>
    </row>
    <row r="20" spans="2:25">
      <c r="B20" s="15" t="s">
        <v>35</v>
      </c>
      <c r="C20" s="16">
        <v>74</v>
      </c>
      <c r="D20" s="17">
        <v>404</v>
      </c>
      <c r="E20" s="17">
        <v>24572</v>
      </c>
      <c r="F20" s="17">
        <v>25050</v>
      </c>
      <c r="G20" s="18">
        <f t="shared" si="7"/>
        <v>0.29540918163672653</v>
      </c>
      <c r="H20" s="18">
        <f t="shared" si="0"/>
        <v>1.6127744510978044</v>
      </c>
      <c r="I20" s="18">
        <f t="shared" si="1"/>
        <v>98.091816367265466</v>
      </c>
      <c r="J20" s="16">
        <v>1078</v>
      </c>
      <c r="K20" s="17">
        <v>2169</v>
      </c>
      <c r="L20" s="17">
        <v>42618</v>
      </c>
      <c r="M20" s="17">
        <v>45865</v>
      </c>
      <c r="N20" s="18">
        <f t="shared" si="8"/>
        <v>2.3503761037828408</v>
      </c>
      <c r="O20" s="18">
        <f t="shared" si="2"/>
        <v>4.7290962607652895</v>
      </c>
      <c r="P20" s="18">
        <f t="shared" si="3"/>
        <v>92.920527635451876</v>
      </c>
      <c r="Q20" s="16">
        <f t="shared" si="9"/>
        <v>1152</v>
      </c>
      <c r="R20" s="17">
        <f t="shared" si="9"/>
        <v>2573</v>
      </c>
      <c r="S20" s="17">
        <f t="shared" si="9"/>
        <v>67190</v>
      </c>
      <c r="T20" s="32">
        <f t="shared" si="9"/>
        <v>70915</v>
      </c>
      <c r="U20" s="18">
        <f t="shared" si="4"/>
        <v>1.6244800112811111</v>
      </c>
      <c r="V20" s="18">
        <f t="shared" si="5"/>
        <v>3.6282873863075511</v>
      </c>
      <c r="W20" s="18">
        <f t="shared" si="6"/>
        <v>94.747232602411344</v>
      </c>
      <c r="Y20" s="7"/>
    </row>
    <row r="21" spans="2:25">
      <c r="B21" s="19" t="s">
        <v>36</v>
      </c>
      <c r="C21" s="12">
        <v>824</v>
      </c>
      <c r="D21" s="21">
        <v>4232</v>
      </c>
      <c r="E21" s="21">
        <v>10537</v>
      </c>
      <c r="F21" s="21">
        <v>15593</v>
      </c>
      <c r="G21" s="20">
        <f t="shared" si="7"/>
        <v>5.2844224972744183</v>
      </c>
      <c r="H21" s="20">
        <f t="shared" si="0"/>
        <v>27.140383505419098</v>
      </c>
      <c r="I21" s="20">
        <f t="shared" si="1"/>
        <v>67.575193997306485</v>
      </c>
      <c r="J21" s="12">
        <v>9698</v>
      </c>
      <c r="K21" s="21">
        <v>7327</v>
      </c>
      <c r="L21" s="21">
        <v>37945</v>
      </c>
      <c r="M21" s="21">
        <v>54970</v>
      </c>
      <c r="N21" s="20">
        <f t="shared" si="8"/>
        <v>17.642350372930689</v>
      </c>
      <c r="O21" s="20">
        <f t="shared" si="2"/>
        <v>13.329088593778424</v>
      </c>
      <c r="P21" s="20">
        <f t="shared" si="3"/>
        <v>69.028561033290885</v>
      </c>
      <c r="Q21" s="12">
        <f t="shared" si="9"/>
        <v>10522</v>
      </c>
      <c r="R21" s="21">
        <f t="shared" si="9"/>
        <v>11559</v>
      </c>
      <c r="S21" s="21">
        <f t="shared" si="9"/>
        <v>48482</v>
      </c>
      <c r="T21" s="33">
        <f t="shared" si="9"/>
        <v>70563</v>
      </c>
      <c r="U21" s="20">
        <f t="shared" si="4"/>
        <v>14.91149752703258</v>
      </c>
      <c r="V21" s="20">
        <f t="shared" si="5"/>
        <v>16.381106245482759</v>
      </c>
      <c r="W21" s="20">
        <f t="shared" si="6"/>
        <v>68.707396227484665</v>
      </c>
      <c r="Y21" s="7"/>
    </row>
    <row r="22" spans="2:25">
      <c r="B22" s="22" t="s">
        <v>37</v>
      </c>
      <c r="C22" s="23">
        <v>61</v>
      </c>
      <c r="D22" s="17">
        <v>615</v>
      </c>
      <c r="E22" s="17">
        <v>24059</v>
      </c>
      <c r="F22" s="17">
        <v>24735</v>
      </c>
      <c r="G22" s="18">
        <f t="shared" si="7"/>
        <v>0.24661410956135033</v>
      </c>
      <c r="H22" s="18">
        <f t="shared" si="0"/>
        <v>2.4863553668890237</v>
      </c>
      <c r="I22" s="18">
        <f t="shared" si="1"/>
        <v>97.267030523549622</v>
      </c>
      <c r="J22" s="23">
        <v>1322</v>
      </c>
      <c r="K22" s="17">
        <v>1634</v>
      </c>
      <c r="L22" s="17">
        <v>45726</v>
      </c>
      <c r="M22" s="17">
        <v>48682</v>
      </c>
      <c r="N22" s="18">
        <f t="shared" si="8"/>
        <v>2.7155827615956616</v>
      </c>
      <c r="O22" s="18">
        <f t="shared" si="2"/>
        <v>3.3564767265108255</v>
      </c>
      <c r="P22" s="18">
        <f t="shared" si="3"/>
        <v>93.92794051189351</v>
      </c>
      <c r="Q22" s="23">
        <f t="shared" si="9"/>
        <v>1383</v>
      </c>
      <c r="R22" s="17">
        <f t="shared" si="9"/>
        <v>2249</v>
      </c>
      <c r="S22" s="17">
        <f t="shared" si="9"/>
        <v>69785</v>
      </c>
      <c r="T22" s="32">
        <f t="shared" si="9"/>
        <v>73417</v>
      </c>
      <c r="U22" s="18">
        <f t="shared" si="4"/>
        <v>1.8837598921230778</v>
      </c>
      <c r="V22" s="18">
        <f t="shared" si="5"/>
        <v>3.063323208521187</v>
      </c>
      <c r="W22" s="18">
        <f t="shared" si="6"/>
        <v>95.052916899355736</v>
      </c>
      <c r="Y22" s="7"/>
    </row>
    <row r="23" spans="2:25">
      <c r="B23" s="24" t="s">
        <v>38</v>
      </c>
      <c r="C23" s="25">
        <f>C9+C10+C14+C19+C20+C22</f>
        <v>462</v>
      </c>
      <c r="D23" s="25">
        <f t="shared" ref="D23:F23" si="10">D9+D10+D14+D19+D20+D22</f>
        <v>2705</v>
      </c>
      <c r="E23" s="25">
        <f t="shared" si="10"/>
        <v>152123</v>
      </c>
      <c r="F23" s="25">
        <f t="shared" si="10"/>
        <v>155290</v>
      </c>
      <c r="G23" s="26">
        <f>C23*100/F23</f>
        <v>0.29750788846673965</v>
      </c>
      <c r="H23" s="26">
        <f>D23*100/F23</f>
        <v>1.7419022474080752</v>
      </c>
      <c r="I23" s="26">
        <f t="shared" si="1"/>
        <v>97.960589864125183</v>
      </c>
      <c r="J23" s="25">
        <f>J9+J10+J14+J19+J20+J22</f>
        <v>10584</v>
      </c>
      <c r="K23" s="25">
        <f t="shared" ref="K23:M23" si="11">K9+K10+K14+K19+K20+K22</f>
        <v>11708</v>
      </c>
      <c r="L23" s="25">
        <f t="shared" si="11"/>
        <v>278268</v>
      </c>
      <c r="M23" s="25">
        <f t="shared" si="11"/>
        <v>300560</v>
      </c>
      <c r="N23" s="26">
        <f>J23*100/M23</f>
        <v>3.5214266702155976</v>
      </c>
      <c r="O23" s="26">
        <f>K23*100/M23</f>
        <v>3.8953952621772689</v>
      </c>
      <c r="P23" s="26">
        <f t="shared" si="3"/>
        <v>92.583178067607136</v>
      </c>
      <c r="Q23" s="25">
        <f>C23+J23</f>
        <v>11046</v>
      </c>
      <c r="R23" s="25">
        <f t="shared" ref="R23:T24" si="12">D23+K23</f>
        <v>14413</v>
      </c>
      <c r="S23" s="25">
        <f t="shared" si="12"/>
        <v>430391</v>
      </c>
      <c r="T23" s="25">
        <f t="shared" si="12"/>
        <v>455850</v>
      </c>
      <c r="U23" s="26">
        <f t="shared" si="4"/>
        <v>2.4231655149720304</v>
      </c>
      <c r="V23" s="26">
        <f t="shared" si="5"/>
        <v>3.1617856751124274</v>
      </c>
      <c r="W23" s="26">
        <f t="shared" si="6"/>
        <v>94.415048809915547</v>
      </c>
      <c r="Y23" s="7"/>
    </row>
    <row r="24" spans="2:25">
      <c r="B24" s="27" t="s">
        <v>39</v>
      </c>
      <c r="C24" s="12">
        <f>C7+C8+C11+C12+C13+C15+C16+C17+C18+C21</f>
        <v>23307</v>
      </c>
      <c r="D24" s="12">
        <f t="shared" ref="D24:F24" si="13">D7+D8+D11+D12+D13+D15+D16+D17+D18+D21</f>
        <v>87312</v>
      </c>
      <c r="E24" s="12">
        <f t="shared" si="13"/>
        <v>251717</v>
      </c>
      <c r="F24" s="12">
        <f t="shared" si="13"/>
        <v>362336</v>
      </c>
      <c r="G24" s="20">
        <f>C24*100/F24</f>
        <v>6.4324273602402187</v>
      </c>
      <c r="H24" s="20">
        <f>D24*100/F24</f>
        <v>24.096970767464452</v>
      </c>
      <c r="I24" s="20">
        <f t="shared" si="1"/>
        <v>69.470601872295333</v>
      </c>
      <c r="J24" s="12">
        <f>J7+J8+J11+J12+J13+J15+J16+J17+J18+J21</f>
        <v>198658</v>
      </c>
      <c r="K24" s="12">
        <f t="shared" ref="K24:M24" si="14">K7+K8+K11+K12+K13+K15+K16+K17+K18+K21</f>
        <v>158379</v>
      </c>
      <c r="L24" s="12">
        <f t="shared" si="14"/>
        <v>963979</v>
      </c>
      <c r="M24" s="12">
        <f t="shared" si="14"/>
        <v>1321016</v>
      </c>
      <c r="N24" s="20">
        <f>J24*100/M24</f>
        <v>15.038273571251219</v>
      </c>
      <c r="O24" s="20">
        <f>K24*100/M24</f>
        <v>11.989181054582231</v>
      </c>
      <c r="P24" s="20">
        <f t="shared" si="3"/>
        <v>72.972545374166558</v>
      </c>
      <c r="Q24" s="12">
        <f>C24+J24</f>
        <v>221965</v>
      </c>
      <c r="R24" s="12">
        <f t="shared" si="12"/>
        <v>245691</v>
      </c>
      <c r="S24" s="12">
        <f t="shared" si="12"/>
        <v>1215696</v>
      </c>
      <c r="T24" s="12">
        <f t="shared" si="12"/>
        <v>1683352</v>
      </c>
      <c r="U24" s="20">
        <f t="shared" si="4"/>
        <v>13.185893384152571</v>
      </c>
      <c r="V24" s="20">
        <f t="shared" si="5"/>
        <v>14.59534310114581</v>
      </c>
      <c r="W24" s="20">
        <f t="shared" si="6"/>
        <v>72.218763514701621</v>
      </c>
      <c r="Y24" s="7"/>
    </row>
    <row r="25" spans="2:25">
      <c r="B25" s="28" t="s">
        <v>40</v>
      </c>
      <c r="C25" s="29">
        <f>SUM(C7:C22)</f>
        <v>23769</v>
      </c>
      <c r="D25" s="29">
        <f t="shared" ref="D25:E25" si="15">SUM(D7:D22)</f>
        <v>90017</v>
      </c>
      <c r="E25" s="29">
        <f t="shared" si="15"/>
        <v>403840</v>
      </c>
      <c r="F25" s="29">
        <f>SUM(F7:F22)</f>
        <v>517626</v>
      </c>
      <c r="G25" s="30">
        <f>C25*100/F25</f>
        <v>4.5919254442396635</v>
      </c>
      <c r="H25" s="30">
        <f>D25*100/F25</f>
        <v>17.39035519854103</v>
      </c>
      <c r="I25" s="30">
        <f t="shared" si="1"/>
        <v>78.017719357219306</v>
      </c>
      <c r="J25" s="29">
        <f>SUM(J7:J22)</f>
        <v>209242</v>
      </c>
      <c r="K25" s="29">
        <f t="shared" ref="K25:L25" si="16">SUM(K7:K22)</f>
        <v>170087</v>
      </c>
      <c r="L25" s="29">
        <f t="shared" si="16"/>
        <v>1242247</v>
      </c>
      <c r="M25" s="29">
        <f>SUM(M7:M22)</f>
        <v>1621576</v>
      </c>
      <c r="N25" s="30">
        <f>J25*100/M25</f>
        <v>12.903619688500569</v>
      </c>
      <c r="O25" s="30">
        <f>K25*100/M25</f>
        <v>10.488993423681652</v>
      </c>
      <c r="P25" s="30">
        <f t="shared" si="3"/>
        <v>76.607386887817782</v>
      </c>
      <c r="Q25" s="29">
        <f>SUM(Q7:Q22)</f>
        <v>233011</v>
      </c>
      <c r="R25" s="29">
        <f t="shared" ref="R25:T25" si="17">SUM(R7:R22)</f>
        <v>260104</v>
      </c>
      <c r="S25" s="29">
        <f t="shared" si="17"/>
        <v>1646087</v>
      </c>
      <c r="T25" s="29">
        <f t="shared" si="17"/>
        <v>2139202</v>
      </c>
      <c r="U25" s="30">
        <f t="shared" si="4"/>
        <v>10.892426241187135</v>
      </c>
      <c r="V25" s="30">
        <f t="shared" si="5"/>
        <v>12.158926552985646</v>
      </c>
      <c r="W25" s="30">
        <f t="shared" si="6"/>
        <v>76.948647205827214</v>
      </c>
      <c r="Y25" s="7"/>
    </row>
    <row r="26" spans="2:25" ht="120" customHeight="1">
      <c r="B26" s="60" t="s">
        <v>41</v>
      </c>
      <c r="C26" s="60"/>
      <c r="D26" s="60"/>
      <c r="E26" s="60"/>
      <c r="F26" s="60"/>
      <c r="G26" s="60"/>
      <c r="H26" s="60"/>
      <c r="I26" s="60"/>
      <c r="J26" s="60"/>
      <c r="K26" s="60"/>
      <c r="L26" s="60"/>
      <c r="M26" s="60"/>
      <c r="N26" s="60"/>
      <c r="O26" s="60"/>
      <c r="P26" s="60"/>
      <c r="Q26" s="60"/>
      <c r="R26" s="60"/>
      <c r="S26" s="60"/>
      <c r="T26" s="60"/>
      <c r="U26" s="60"/>
      <c r="V26" s="60"/>
      <c r="W26" s="60"/>
    </row>
    <row r="27" spans="2:25">
      <c r="B27" s="36" t="s">
        <v>42</v>
      </c>
      <c r="C27" s="35"/>
      <c r="D27" s="35"/>
      <c r="E27" s="35"/>
      <c r="F27" s="35"/>
      <c r="G27" s="35"/>
      <c r="H27" s="35"/>
      <c r="I27" s="35"/>
      <c r="J27" s="35"/>
      <c r="K27" s="35"/>
      <c r="L27" s="35"/>
      <c r="M27" s="35"/>
      <c r="N27" s="35"/>
      <c r="O27" s="35"/>
      <c r="P27" s="35"/>
      <c r="Q27" s="35"/>
      <c r="R27" s="35"/>
      <c r="S27" s="35"/>
      <c r="T27" s="35"/>
      <c r="U27" s="35"/>
      <c r="V27" s="35"/>
      <c r="W27" s="35"/>
    </row>
    <row r="28" spans="2:25">
      <c r="B28" s="3" t="s">
        <v>52</v>
      </c>
      <c r="Q28" s="4"/>
      <c r="R28" s="4"/>
      <c r="S28" s="4"/>
      <c r="T28" s="4"/>
      <c r="Y28" s="4"/>
    </row>
    <row r="29" spans="2:25">
      <c r="C29" s="4"/>
      <c r="D29" s="4"/>
      <c r="E29" s="4"/>
      <c r="F29" s="4"/>
      <c r="J29" s="4"/>
      <c r="K29" s="4"/>
      <c r="L29" s="4"/>
      <c r="M29" s="4"/>
    </row>
    <row r="30" spans="2:25">
      <c r="C30" s="4"/>
      <c r="D30" s="4"/>
      <c r="E30" s="4"/>
      <c r="F30" s="4"/>
      <c r="J30" s="4"/>
      <c r="K30" s="4"/>
      <c r="L30" s="4"/>
      <c r="M30" s="4"/>
    </row>
    <row r="31" spans="2:25">
      <c r="C31" s="4"/>
      <c r="D31" s="4"/>
      <c r="E31" s="4"/>
      <c r="F31" s="4"/>
      <c r="H31" s="4"/>
      <c r="I31" s="4"/>
    </row>
    <row r="32" spans="2:25">
      <c r="C32" s="4"/>
      <c r="D32" s="4"/>
      <c r="E32" s="4"/>
      <c r="F32" s="4"/>
      <c r="H32" s="4"/>
      <c r="I32" s="4"/>
    </row>
    <row r="33" spans="3:9">
      <c r="C33" s="4"/>
      <c r="D33" s="4"/>
      <c r="E33" s="4"/>
      <c r="F33" s="4"/>
      <c r="H33" s="4"/>
      <c r="I33" s="4"/>
    </row>
    <row r="34" spans="3:9">
      <c r="C34" s="4"/>
      <c r="D34" s="4"/>
      <c r="E34" s="4"/>
      <c r="F34" s="4"/>
      <c r="H34" s="4"/>
      <c r="I34" s="4"/>
    </row>
    <row r="35" spans="3:9">
      <c r="C35" s="4"/>
      <c r="D35" s="4"/>
      <c r="E35" s="4"/>
      <c r="F35" s="4"/>
      <c r="H35" s="4"/>
      <c r="I35" s="4"/>
    </row>
    <row r="36" spans="3:9">
      <c r="C36" s="4"/>
      <c r="D36" s="4"/>
      <c r="E36" s="4"/>
      <c r="F36" s="4"/>
      <c r="H36" s="4"/>
      <c r="I36" s="4"/>
    </row>
    <row r="37" spans="3:9">
      <c r="C37" s="4"/>
      <c r="D37" s="4"/>
      <c r="E37" s="4"/>
      <c r="F37" s="4"/>
      <c r="H37" s="4"/>
      <c r="I37" s="4"/>
    </row>
    <row r="38" spans="3:9">
      <c r="C38" s="4"/>
      <c r="D38" s="4"/>
      <c r="E38" s="4"/>
      <c r="F38" s="4"/>
      <c r="H38" s="4"/>
      <c r="I38" s="4"/>
    </row>
  </sheetData>
  <mergeCells count="21">
    <mergeCell ref="G6:I6"/>
    <mergeCell ref="J6:M6"/>
    <mergeCell ref="N6:P6"/>
    <mergeCell ref="Q6:T6"/>
    <mergeCell ref="U6:W6"/>
    <mergeCell ref="B2:W2"/>
    <mergeCell ref="B26:W26"/>
    <mergeCell ref="C4:E4"/>
    <mergeCell ref="F4:F5"/>
    <mergeCell ref="G4:I4"/>
    <mergeCell ref="J4:L4"/>
    <mergeCell ref="M4:M5"/>
    <mergeCell ref="N4:P4"/>
    <mergeCell ref="Q4:S4"/>
    <mergeCell ref="T4:T5"/>
    <mergeCell ref="U4:W4"/>
    <mergeCell ref="B3:B6"/>
    <mergeCell ref="C3:I3"/>
    <mergeCell ref="J3:P3"/>
    <mergeCell ref="Q3:W3"/>
    <mergeCell ref="C6:F6"/>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SharedWithUsers xmlns="ae700520-356e-437f-8d72-5ba612197a0d">
      <UserInfo>
        <DisplayName/>
        <AccountId xsi:nil="true"/>
        <AccountType/>
      </UserInfo>
    </SharedWithUsers>
    <Korrekturisterfolgt xmlns="71ea3402-ccc5-4626-b376-cfd2cbafb61f">false</Korrekturisterfolgt>
    <Fragen xmlns="71ea3402-ccc5-4626-b376-cfd2cbafb61f" xsi:nil="true"/>
    <rsmimportiert xmlns="71ea3402-ccc5-4626-b376-cfd2cbafb61f">false</rsmimportiert>
    <Korrekturen xmlns="71ea3402-ccc5-4626-b376-cfd2cbafb61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11F179-7810-481B-97A4-5668979C62E8}">
  <ds:schemaRefs>
    <ds:schemaRef ds:uri="http://schemas.microsoft.com/sharepoint/v3/contenttype/forms"/>
  </ds:schemaRefs>
</ds:datastoreItem>
</file>

<file path=customXml/itemProps2.xml><?xml version="1.0" encoding="utf-8"?>
<ds:datastoreItem xmlns:ds="http://schemas.openxmlformats.org/officeDocument/2006/customXml" ds:itemID="{9C4BBAF0-D2D9-4E65-8B14-3ADD0A32C85D}">
  <ds:schemaRefs>
    <ds:schemaRef ds:uri="http://schemas.microsoft.com/office/2006/metadata/properties"/>
    <ds:schemaRef ds:uri="http://schemas.microsoft.com/office/infopath/2007/PartnerControls"/>
    <ds:schemaRef ds:uri="8fe5fe7f-71d3-4c12-941c-45014db26956"/>
    <ds:schemaRef ds:uri="7d7865cf-8437-4f8d-8a75-e3e428d14f16"/>
  </ds:schemaRefs>
</ds:datastoreItem>
</file>

<file path=customXml/itemProps3.xml><?xml version="1.0" encoding="utf-8"?>
<ds:datastoreItem xmlns:ds="http://schemas.openxmlformats.org/officeDocument/2006/customXml" ds:itemID="{7EBC306D-00D7-42E7-8876-378500D7DCA5}"/>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Inhalt </vt:lpstr>
      <vt:lpstr>01.03.2023</vt:lpstr>
      <vt:lpstr>01.03.2022</vt:lpstr>
      <vt:lpstr>01.03.2021</vt:lpstr>
      <vt:lpstr>01.03.2020</vt:lpstr>
      <vt:lpstr>01.03.2019</vt:lpstr>
      <vt:lpstr>01.03.2018</vt:lpstr>
      <vt:lpstr>01.03.2017</vt:lpstr>
    </vt:vector>
  </TitlesOfParts>
  <Manager/>
  <Company>Bertelsmann Stiftung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Berg, Eva, ST-WB</dc:creator>
  <cp:keywords/>
  <dc:description/>
  <cp:lastModifiedBy>Helena Hornung</cp:lastModifiedBy>
  <cp:revision/>
  <dcterms:created xsi:type="dcterms:W3CDTF">2023-03-22T11:01:39Z</dcterms:created>
  <dcterms:modified xsi:type="dcterms:W3CDTF">2024-08-27T10:05:46Z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y fmtid="{D5CDD505-2E9C-101B-9397-08002B2CF9AE}" pid="3" name="MediaServiceImageTags">
    <vt:lpwstr/>
  </property>
  <property fmtid="{D5CDD505-2E9C-101B-9397-08002B2CF9AE}" pid="4" name="Order">
    <vt:r8>12522700</vt:r8>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ies>
</file>